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patrickrynard/Desktop/"/>
    </mc:Choice>
  </mc:AlternateContent>
  <bookViews>
    <workbookView xWindow="560" yWindow="940" windowWidth="26340" windowHeight="14880" tabRatio="500" activeTab="1"/>
  </bookViews>
  <sheets>
    <sheet name="For Map" sheetId="4" r:id="rId1"/>
    <sheet name="Data" sheetId="1" r:id="rId2"/>
    <sheet name="Show" sheetId="2" r:id="rId3"/>
    <sheet name="Backup" sheetId="3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O5" i="1"/>
  <c r="V5" i="1"/>
  <c r="W5" i="1"/>
  <c r="H6" i="1"/>
  <c r="O6" i="1"/>
  <c r="V6" i="1"/>
  <c r="W6" i="1"/>
  <c r="H7" i="1"/>
  <c r="O7" i="1"/>
  <c r="V7" i="1"/>
  <c r="W7" i="1"/>
  <c r="H8" i="1"/>
  <c r="O8" i="1"/>
  <c r="V8" i="1"/>
  <c r="W8" i="1"/>
  <c r="H9" i="1"/>
  <c r="O9" i="1"/>
  <c r="V9" i="1"/>
  <c r="W9" i="1"/>
  <c r="H10" i="1"/>
  <c r="O10" i="1"/>
  <c r="V10" i="1"/>
  <c r="W10" i="1"/>
  <c r="H11" i="1"/>
  <c r="O11" i="1"/>
  <c r="V11" i="1"/>
  <c r="W11" i="1"/>
  <c r="H12" i="1"/>
  <c r="O12" i="1"/>
  <c r="V12" i="1"/>
  <c r="W12" i="1"/>
  <c r="H13" i="1"/>
  <c r="O13" i="1"/>
  <c r="V13" i="1"/>
  <c r="W13" i="1"/>
  <c r="H14" i="1"/>
  <c r="O14" i="1"/>
  <c r="V14" i="1"/>
  <c r="W14" i="1"/>
  <c r="H15" i="1"/>
  <c r="O15" i="1"/>
  <c r="V15" i="1"/>
  <c r="W15" i="1"/>
  <c r="H16" i="1"/>
  <c r="O16" i="1"/>
  <c r="V16" i="1"/>
  <c r="W16" i="1"/>
  <c r="H17" i="1"/>
  <c r="O17" i="1"/>
  <c r="V17" i="1"/>
  <c r="W17" i="1"/>
  <c r="H18" i="1"/>
  <c r="O18" i="1"/>
  <c r="V18" i="1"/>
  <c r="W18" i="1"/>
  <c r="H19" i="1"/>
  <c r="O19" i="1"/>
  <c r="V19" i="1"/>
  <c r="W19" i="1"/>
  <c r="H20" i="1"/>
  <c r="O20" i="1"/>
  <c r="V20" i="1"/>
  <c r="W20" i="1"/>
  <c r="H21" i="1"/>
  <c r="O21" i="1"/>
  <c r="V21" i="1"/>
  <c r="W21" i="1"/>
  <c r="H22" i="1"/>
  <c r="O22" i="1"/>
  <c r="V22" i="1"/>
  <c r="W22" i="1"/>
  <c r="H23" i="1"/>
  <c r="O23" i="1"/>
  <c r="V23" i="1"/>
  <c r="W23" i="1"/>
  <c r="H24" i="1"/>
  <c r="O24" i="1"/>
  <c r="V24" i="1"/>
  <c r="W24" i="1"/>
  <c r="H25" i="1"/>
  <c r="O25" i="1"/>
  <c r="V25" i="1"/>
  <c r="W25" i="1"/>
  <c r="H26" i="1"/>
  <c r="O26" i="1"/>
  <c r="V26" i="1"/>
  <c r="W26" i="1"/>
  <c r="H27" i="1"/>
  <c r="O27" i="1"/>
  <c r="V27" i="1"/>
  <c r="W27" i="1"/>
  <c r="H28" i="1"/>
  <c r="O28" i="1"/>
  <c r="V28" i="1"/>
  <c r="W28" i="1"/>
  <c r="H29" i="1"/>
  <c r="O29" i="1"/>
  <c r="V29" i="1"/>
  <c r="W29" i="1"/>
  <c r="H30" i="1"/>
  <c r="O30" i="1"/>
  <c r="V30" i="1"/>
  <c r="W30" i="1"/>
  <c r="H31" i="1"/>
  <c r="O31" i="1"/>
  <c r="V31" i="1"/>
  <c r="W31" i="1"/>
  <c r="H32" i="1"/>
  <c r="O32" i="1"/>
  <c r="V32" i="1"/>
  <c r="W32" i="1"/>
  <c r="H33" i="1"/>
  <c r="O33" i="1"/>
  <c r="V33" i="1"/>
  <c r="W33" i="1"/>
  <c r="H34" i="1"/>
  <c r="O34" i="1"/>
  <c r="V34" i="1"/>
  <c r="W34" i="1"/>
  <c r="H35" i="1"/>
  <c r="O35" i="1"/>
  <c r="V35" i="1"/>
  <c r="W35" i="1"/>
  <c r="H36" i="1"/>
  <c r="O36" i="1"/>
  <c r="V36" i="1"/>
  <c r="W36" i="1"/>
  <c r="H37" i="1"/>
  <c r="O37" i="1"/>
  <c r="V37" i="1"/>
  <c r="W37" i="1"/>
  <c r="H38" i="1"/>
  <c r="O38" i="1"/>
  <c r="V38" i="1"/>
  <c r="W38" i="1"/>
  <c r="H4" i="1"/>
  <c r="H39" i="1"/>
  <c r="O4" i="1"/>
  <c r="O39" i="1"/>
  <c r="V39" i="1"/>
  <c r="W39" i="1"/>
  <c r="V4" i="1"/>
  <c r="W4" i="1"/>
  <c r="Y5" i="1"/>
  <c r="Z5" i="1"/>
  <c r="AD5" i="1"/>
  <c r="Y6" i="1"/>
  <c r="Z6" i="1"/>
  <c r="AD6" i="1"/>
  <c r="Y7" i="1"/>
  <c r="Z7" i="1"/>
  <c r="AD7" i="1"/>
  <c r="Y8" i="1"/>
  <c r="Z8" i="1"/>
  <c r="AD8" i="1"/>
  <c r="Y9" i="1"/>
  <c r="Z9" i="1"/>
  <c r="AD9" i="1"/>
  <c r="Y10" i="1"/>
  <c r="Z10" i="1"/>
  <c r="AD10" i="1"/>
  <c r="Y11" i="1"/>
  <c r="Z11" i="1"/>
  <c r="AD11" i="1"/>
  <c r="Y12" i="1"/>
  <c r="Z12" i="1"/>
  <c r="AD12" i="1"/>
  <c r="Y13" i="1"/>
  <c r="Z13" i="1"/>
  <c r="AD13" i="1"/>
  <c r="Y14" i="1"/>
  <c r="Z14" i="1"/>
  <c r="AD14" i="1"/>
  <c r="Y15" i="1"/>
  <c r="Z15" i="1"/>
  <c r="AD15" i="1"/>
  <c r="Y16" i="1"/>
  <c r="Z16" i="1"/>
  <c r="AD16" i="1"/>
  <c r="Y17" i="1"/>
  <c r="Z17" i="1"/>
  <c r="AD17" i="1"/>
  <c r="Y18" i="1"/>
  <c r="Z18" i="1"/>
  <c r="AD18" i="1"/>
  <c r="Y19" i="1"/>
  <c r="Z19" i="1"/>
  <c r="AD19" i="1"/>
  <c r="Y20" i="1"/>
  <c r="Z20" i="1"/>
  <c r="AD20" i="1"/>
  <c r="Y21" i="1"/>
  <c r="Z21" i="1"/>
  <c r="AD21" i="1"/>
  <c r="Y22" i="1"/>
  <c r="Z22" i="1"/>
  <c r="AD22" i="1"/>
  <c r="Y23" i="1"/>
  <c r="Z23" i="1"/>
  <c r="AD23" i="1"/>
  <c r="Y24" i="1"/>
  <c r="Z24" i="1"/>
  <c r="AD24" i="1"/>
  <c r="Y25" i="1"/>
  <c r="Z25" i="1"/>
  <c r="AD25" i="1"/>
  <c r="Y26" i="1"/>
  <c r="Z26" i="1"/>
  <c r="AD26" i="1"/>
  <c r="Y27" i="1"/>
  <c r="Z27" i="1"/>
  <c r="AD27" i="1"/>
  <c r="Y28" i="1"/>
  <c r="Z28" i="1"/>
  <c r="AD28" i="1"/>
  <c r="Y29" i="1"/>
  <c r="Z29" i="1"/>
  <c r="AD29" i="1"/>
  <c r="Y30" i="1"/>
  <c r="Z30" i="1"/>
  <c r="AD30" i="1"/>
  <c r="Y31" i="1"/>
  <c r="Z31" i="1"/>
  <c r="AD31" i="1"/>
  <c r="Y32" i="1"/>
  <c r="Z32" i="1"/>
  <c r="AD32" i="1"/>
  <c r="Y33" i="1"/>
  <c r="Z33" i="1"/>
  <c r="AD33" i="1"/>
  <c r="Y34" i="1"/>
  <c r="Z34" i="1"/>
  <c r="AD34" i="1"/>
  <c r="Y35" i="1"/>
  <c r="Z35" i="1"/>
  <c r="AD35" i="1"/>
  <c r="Y36" i="1"/>
  <c r="Z36" i="1"/>
  <c r="AD36" i="1"/>
  <c r="Y37" i="1"/>
  <c r="Z37" i="1"/>
  <c r="AD37" i="1"/>
  <c r="Y38" i="1"/>
  <c r="Z38" i="1"/>
  <c r="AD38" i="1"/>
  <c r="C39" i="1"/>
  <c r="Y39" i="1"/>
  <c r="D39" i="1"/>
  <c r="Z39" i="1"/>
  <c r="AD39" i="1"/>
  <c r="Z4" i="1"/>
  <c r="AD4" i="1"/>
  <c r="AF4" i="1"/>
  <c r="AL4" i="1"/>
  <c r="AG4" i="1"/>
  <c r="AM4" i="1"/>
  <c r="AR4" i="1"/>
  <c r="AJ5" i="1"/>
  <c r="BG5" i="1"/>
  <c r="AJ6" i="1"/>
  <c r="BG6" i="1"/>
  <c r="AJ7" i="1"/>
  <c r="BG7" i="1"/>
  <c r="AJ8" i="1"/>
  <c r="BG8" i="1"/>
  <c r="AJ9" i="1"/>
  <c r="BG9" i="1"/>
  <c r="AJ10" i="1"/>
  <c r="BG10" i="1"/>
  <c r="AJ11" i="1"/>
  <c r="BG11" i="1"/>
  <c r="AJ12" i="1"/>
  <c r="BG12" i="1"/>
  <c r="AJ13" i="1"/>
  <c r="BG13" i="1"/>
  <c r="AJ14" i="1"/>
  <c r="BG14" i="1"/>
  <c r="AJ15" i="1"/>
  <c r="BG15" i="1"/>
  <c r="AJ16" i="1"/>
  <c r="BG16" i="1"/>
  <c r="AJ17" i="1"/>
  <c r="BG17" i="1"/>
  <c r="AJ18" i="1"/>
  <c r="BG18" i="1"/>
  <c r="AJ19" i="1"/>
  <c r="BG19" i="1"/>
  <c r="AJ20" i="1"/>
  <c r="BG20" i="1"/>
  <c r="AJ21" i="1"/>
  <c r="BG21" i="1"/>
  <c r="AJ22" i="1"/>
  <c r="BG22" i="1"/>
  <c r="AJ23" i="1"/>
  <c r="BG23" i="1"/>
  <c r="AJ24" i="1"/>
  <c r="BG24" i="1"/>
  <c r="AJ25" i="1"/>
  <c r="BG25" i="1"/>
  <c r="AJ26" i="1"/>
  <c r="BG26" i="1"/>
  <c r="AJ27" i="1"/>
  <c r="BG27" i="1"/>
  <c r="AJ28" i="1"/>
  <c r="BG28" i="1"/>
  <c r="AJ29" i="1"/>
  <c r="BG29" i="1"/>
  <c r="AJ30" i="1"/>
  <c r="BG30" i="1"/>
  <c r="AJ31" i="1"/>
  <c r="BG31" i="1"/>
  <c r="AJ32" i="1"/>
  <c r="BG32" i="1"/>
  <c r="AJ33" i="1"/>
  <c r="BG33" i="1"/>
  <c r="AJ34" i="1"/>
  <c r="BG34" i="1"/>
  <c r="AJ35" i="1"/>
  <c r="BG35" i="1"/>
  <c r="AJ36" i="1"/>
  <c r="BG36" i="1"/>
  <c r="AJ37" i="1"/>
  <c r="BG37" i="1"/>
  <c r="AJ38" i="1"/>
  <c r="BG38" i="1"/>
  <c r="N39" i="1"/>
  <c r="AJ39" i="1"/>
  <c r="BG39" i="1"/>
  <c r="AI5" i="1"/>
  <c r="BF5" i="1"/>
  <c r="AI6" i="1"/>
  <c r="BF6" i="1"/>
  <c r="AI7" i="1"/>
  <c r="BF7" i="1"/>
  <c r="AI8" i="1"/>
  <c r="BF8" i="1"/>
  <c r="AI9" i="1"/>
  <c r="BF9" i="1"/>
  <c r="AI10" i="1"/>
  <c r="BF10" i="1"/>
  <c r="AI11" i="1"/>
  <c r="BF11" i="1"/>
  <c r="AI12" i="1"/>
  <c r="BF12" i="1"/>
  <c r="AI13" i="1"/>
  <c r="BF13" i="1"/>
  <c r="AI14" i="1"/>
  <c r="BF14" i="1"/>
  <c r="AI15" i="1"/>
  <c r="BF15" i="1"/>
  <c r="AI16" i="1"/>
  <c r="BF16" i="1"/>
  <c r="AI17" i="1"/>
  <c r="BF17" i="1"/>
  <c r="AI18" i="1"/>
  <c r="BF18" i="1"/>
  <c r="AI19" i="1"/>
  <c r="BF19" i="1"/>
  <c r="AI20" i="1"/>
  <c r="BF20" i="1"/>
  <c r="AI21" i="1"/>
  <c r="BF21" i="1"/>
  <c r="AI22" i="1"/>
  <c r="BF22" i="1"/>
  <c r="AI23" i="1"/>
  <c r="BF23" i="1"/>
  <c r="AI24" i="1"/>
  <c r="BF24" i="1"/>
  <c r="AI25" i="1"/>
  <c r="BF25" i="1"/>
  <c r="AI26" i="1"/>
  <c r="BF26" i="1"/>
  <c r="AI27" i="1"/>
  <c r="BF27" i="1"/>
  <c r="AI28" i="1"/>
  <c r="BF28" i="1"/>
  <c r="AI29" i="1"/>
  <c r="BF29" i="1"/>
  <c r="AI30" i="1"/>
  <c r="BF30" i="1"/>
  <c r="AI31" i="1"/>
  <c r="BF31" i="1"/>
  <c r="AI32" i="1"/>
  <c r="BF32" i="1"/>
  <c r="AI33" i="1"/>
  <c r="BF33" i="1"/>
  <c r="AI34" i="1"/>
  <c r="BF34" i="1"/>
  <c r="AI35" i="1"/>
  <c r="BF35" i="1"/>
  <c r="AI36" i="1"/>
  <c r="BF36" i="1"/>
  <c r="AI37" i="1"/>
  <c r="BF37" i="1"/>
  <c r="AI38" i="1"/>
  <c r="BF38" i="1"/>
  <c r="M39" i="1"/>
  <c r="AI39" i="1"/>
  <c r="BF39" i="1"/>
  <c r="AH5" i="1"/>
  <c r="BE5" i="1"/>
  <c r="AH6" i="1"/>
  <c r="BE6" i="1"/>
  <c r="AH7" i="1"/>
  <c r="BE7" i="1"/>
  <c r="AH8" i="1"/>
  <c r="BE8" i="1"/>
  <c r="AH9" i="1"/>
  <c r="BE9" i="1"/>
  <c r="AH10" i="1"/>
  <c r="BE10" i="1"/>
  <c r="AH11" i="1"/>
  <c r="BE11" i="1"/>
  <c r="AH12" i="1"/>
  <c r="BE12" i="1"/>
  <c r="AH13" i="1"/>
  <c r="BE13" i="1"/>
  <c r="AH14" i="1"/>
  <c r="BE14" i="1"/>
  <c r="AH15" i="1"/>
  <c r="BE15" i="1"/>
  <c r="AH16" i="1"/>
  <c r="BE16" i="1"/>
  <c r="AH17" i="1"/>
  <c r="BE17" i="1"/>
  <c r="AH18" i="1"/>
  <c r="BE18" i="1"/>
  <c r="AH19" i="1"/>
  <c r="BE19" i="1"/>
  <c r="AH20" i="1"/>
  <c r="BE20" i="1"/>
  <c r="AH21" i="1"/>
  <c r="BE21" i="1"/>
  <c r="AH22" i="1"/>
  <c r="BE22" i="1"/>
  <c r="AH23" i="1"/>
  <c r="BE23" i="1"/>
  <c r="AH24" i="1"/>
  <c r="BE24" i="1"/>
  <c r="AH25" i="1"/>
  <c r="BE25" i="1"/>
  <c r="AH26" i="1"/>
  <c r="BE26" i="1"/>
  <c r="AH27" i="1"/>
  <c r="BE27" i="1"/>
  <c r="AH28" i="1"/>
  <c r="BE28" i="1"/>
  <c r="AH29" i="1"/>
  <c r="BE29" i="1"/>
  <c r="AH30" i="1"/>
  <c r="BE30" i="1"/>
  <c r="AH31" i="1"/>
  <c r="BE31" i="1"/>
  <c r="AH32" i="1"/>
  <c r="BE32" i="1"/>
  <c r="AH33" i="1"/>
  <c r="BE33" i="1"/>
  <c r="AH34" i="1"/>
  <c r="BE34" i="1"/>
  <c r="AH35" i="1"/>
  <c r="BE35" i="1"/>
  <c r="AH36" i="1"/>
  <c r="BE36" i="1"/>
  <c r="AH37" i="1"/>
  <c r="BE37" i="1"/>
  <c r="AH38" i="1"/>
  <c r="BE38" i="1"/>
  <c r="L39" i="1"/>
  <c r="AH39" i="1"/>
  <c r="BE39" i="1"/>
  <c r="AG5" i="1"/>
  <c r="BD5" i="1"/>
  <c r="AG6" i="1"/>
  <c r="BD6" i="1"/>
  <c r="AG7" i="1"/>
  <c r="BD7" i="1"/>
  <c r="AG8" i="1"/>
  <c r="BD8" i="1"/>
  <c r="AG9" i="1"/>
  <c r="BD9" i="1"/>
  <c r="AG10" i="1"/>
  <c r="BD10" i="1"/>
  <c r="AG11" i="1"/>
  <c r="BD11" i="1"/>
  <c r="AG12" i="1"/>
  <c r="BD12" i="1"/>
  <c r="AG13" i="1"/>
  <c r="BD13" i="1"/>
  <c r="AG14" i="1"/>
  <c r="BD14" i="1"/>
  <c r="AG15" i="1"/>
  <c r="BD15" i="1"/>
  <c r="AG16" i="1"/>
  <c r="BD16" i="1"/>
  <c r="AG17" i="1"/>
  <c r="BD17" i="1"/>
  <c r="AG18" i="1"/>
  <c r="BD18" i="1"/>
  <c r="AG19" i="1"/>
  <c r="BD19" i="1"/>
  <c r="AG20" i="1"/>
  <c r="BD20" i="1"/>
  <c r="AG21" i="1"/>
  <c r="BD21" i="1"/>
  <c r="AG22" i="1"/>
  <c r="BD22" i="1"/>
  <c r="AG23" i="1"/>
  <c r="BD23" i="1"/>
  <c r="AG24" i="1"/>
  <c r="BD24" i="1"/>
  <c r="AG25" i="1"/>
  <c r="BD25" i="1"/>
  <c r="AG26" i="1"/>
  <c r="BD26" i="1"/>
  <c r="AG27" i="1"/>
  <c r="BD27" i="1"/>
  <c r="AG28" i="1"/>
  <c r="BD28" i="1"/>
  <c r="AG29" i="1"/>
  <c r="BD29" i="1"/>
  <c r="AG30" i="1"/>
  <c r="BD30" i="1"/>
  <c r="AG31" i="1"/>
  <c r="BD31" i="1"/>
  <c r="AG32" i="1"/>
  <c r="BD32" i="1"/>
  <c r="AG33" i="1"/>
  <c r="BD33" i="1"/>
  <c r="AG34" i="1"/>
  <c r="BD34" i="1"/>
  <c r="AG35" i="1"/>
  <c r="BD35" i="1"/>
  <c r="AG36" i="1"/>
  <c r="BD36" i="1"/>
  <c r="AG37" i="1"/>
  <c r="BD37" i="1"/>
  <c r="AG38" i="1"/>
  <c r="BD38" i="1"/>
  <c r="K39" i="1"/>
  <c r="AG39" i="1"/>
  <c r="BD39" i="1"/>
  <c r="BD4" i="1"/>
  <c r="AH4" i="1"/>
  <c r="BE4" i="1"/>
  <c r="AI4" i="1"/>
  <c r="BF4" i="1"/>
  <c r="AJ4" i="1"/>
  <c r="BG4" i="1"/>
  <c r="AF5" i="1"/>
  <c r="BC5" i="1"/>
  <c r="AF6" i="1"/>
  <c r="BC6" i="1"/>
  <c r="AF7" i="1"/>
  <c r="BC7" i="1"/>
  <c r="AF8" i="1"/>
  <c r="BC8" i="1"/>
  <c r="AF9" i="1"/>
  <c r="BC9" i="1"/>
  <c r="AF10" i="1"/>
  <c r="BC10" i="1"/>
  <c r="AF11" i="1"/>
  <c r="BC11" i="1"/>
  <c r="AF12" i="1"/>
  <c r="BC12" i="1"/>
  <c r="AF13" i="1"/>
  <c r="BC13" i="1"/>
  <c r="AF14" i="1"/>
  <c r="BC14" i="1"/>
  <c r="AF15" i="1"/>
  <c r="BC15" i="1"/>
  <c r="AF16" i="1"/>
  <c r="BC16" i="1"/>
  <c r="AF17" i="1"/>
  <c r="BC17" i="1"/>
  <c r="AF18" i="1"/>
  <c r="BC18" i="1"/>
  <c r="AF19" i="1"/>
  <c r="BC19" i="1"/>
  <c r="AF20" i="1"/>
  <c r="BC20" i="1"/>
  <c r="AF21" i="1"/>
  <c r="BC21" i="1"/>
  <c r="AF22" i="1"/>
  <c r="BC22" i="1"/>
  <c r="AF23" i="1"/>
  <c r="BC23" i="1"/>
  <c r="AF24" i="1"/>
  <c r="BC24" i="1"/>
  <c r="AF25" i="1"/>
  <c r="BC25" i="1"/>
  <c r="AF26" i="1"/>
  <c r="BC26" i="1"/>
  <c r="AF27" i="1"/>
  <c r="BC27" i="1"/>
  <c r="AF28" i="1"/>
  <c r="BC28" i="1"/>
  <c r="AF29" i="1"/>
  <c r="BC29" i="1"/>
  <c r="AF30" i="1"/>
  <c r="BC30" i="1"/>
  <c r="AF31" i="1"/>
  <c r="BC31" i="1"/>
  <c r="AF32" i="1"/>
  <c r="BC32" i="1"/>
  <c r="AF33" i="1"/>
  <c r="BC33" i="1"/>
  <c r="AF34" i="1"/>
  <c r="BC34" i="1"/>
  <c r="AF35" i="1"/>
  <c r="BC35" i="1"/>
  <c r="AF36" i="1"/>
  <c r="BC36" i="1"/>
  <c r="AF37" i="1"/>
  <c r="BC37" i="1"/>
  <c r="AF38" i="1"/>
  <c r="BC38" i="1"/>
  <c r="J39" i="1"/>
  <c r="AF39" i="1"/>
  <c r="BC39" i="1"/>
  <c r="BC4" i="1"/>
  <c r="BH6" i="1"/>
  <c r="BH7" i="1"/>
  <c r="BH8" i="1"/>
  <c r="BH9" i="1"/>
  <c r="BH4" i="1"/>
  <c r="BH5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AC5" i="1"/>
  <c r="AZ5" i="1"/>
  <c r="AC6" i="1"/>
  <c r="AZ6" i="1"/>
  <c r="AC7" i="1"/>
  <c r="AZ7" i="1"/>
  <c r="AC8" i="1"/>
  <c r="AZ8" i="1"/>
  <c r="AC9" i="1"/>
  <c r="AZ9" i="1"/>
  <c r="AC10" i="1"/>
  <c r="AZ10" i="1"/>
  <c r="AC11" i="1"/>
  <c r="AZ11" i="1"/>
  <c r="AC12" i="1"/>
  <c r="AZ12" i="1"/>
  <c r="AC13" i="1"/>
  <c r="AZ13" i="1"/>
  <c r="AC14" i="1"/>
  <c r="AZ14" i="1"/>
  <c r="AC15" i="1"/>
  <c r="AZ15" i="1"/>
  <c r="AC16" i="1"/>
  <c r="AZ16" i="1"/>
  <c r="AC17" i="1"/>
  <c r="AZ17" i="1"/>
  <c r="AC18" i="1"/>
  <c r="AZ18" i="1"/>
  <c r="AC19" i="1"/>
  <c r="AZ19" i="1"/>
  <c r="AC20" i="1"/>
  <c r="AZ20" i="1"/>
  <c r="AC21" i="1"/>
  <c r="AZ21" i="1"/>
  <c r="AC22" i="1"/>
  <c r="AZ22" i="1"/>
  <c r="AC23" i="1"/>
  <c r="AZ23" i="1"/>
  <c r="AC24" i="1"/>
  <c r="AZ24" i="1"/>
  <c r="AC25" i="1"/>
  <c r="AZ25" i="1"/>
  <c r="AC26" i="1"/>
  <c r="AZ26" i="1"/>
  <c r="AC27" i="1"/>
  <c r="AZ27" i="1"/>
  <c r="AC28" i="1"/>
  <c r="AZ28" i="1"/>
  <c r="AC29" i="1"/>
  <c r="AZ29" i="1"/>
  <c r="AC30" i="1"/>
  <c r="AZ30" i="1"/>
  <c r="AC31" i="1"/>
  <c r="AZ31" i="1"/>
  <c r="AC32" i="1"/>
  <c r="AZ32" i="1"/>
  <c r="AC33" i="1"/>
  <c r="AZ33" i="1"/>
  <c r="AC34" i="1"/>
  <c r="AZ34" i="1"/>
  <c r="AC35" i="1"/>
  <c r="AZ35" i="1"/>
  <c r="AC36" i="1"/>
  <c r="AZ36" i="1"/>
  <c r="AC37" i="1"/>
  <c r="AZ37" i="1"/>
  <c r="AC38" i="1"/>
  <c r="AZ38" i="1"/>
  <c r="G39" i="1"/>
  <c r="AC39" i="1"/>
  <c r="AZ39" i="1"/>
  <c r="AB5" i="1"/>
  <c r="AY5" i="1"/>
  <c r="AB6" i="1"/>
  <c r="AY6" i="1"/>
  <c r="AB7" i="1"/>
  <c r="AY7" i="1"/>
  <c r="AB8" i="1"/>
  <c r="AY8" i="1"/>
  <c r="AB9" i="1"/>
  <c r="AY9" i="1"/>
  <c r="AB10" i="1"/>
  <c r="AY10" i="1"/>
  <c r="AB11" i="1"/>
  <c r="AY11" i="1"/>
  <c r="AB12" i="1"/>
  <c r="AY12" i="1"/>
  <c r="AB13" i="1"/>
  <c r="AY13" i="1"/>
  <c r="AB14" i="1"/>
  <c r="AY14" i="1"/>
  <c r="AB15" i="1"/>
  <c r="AY15" i="1"/>
  <c r="AB16" i="1"/>
  <c r="AY16" i="1"/>
  <c r="AB17" i="1"/>
  <c r="AY17" i="1"/>
  <c r="AB18" i="1"/>
  <c r="AY18" i="1"/>
  <c r="AB19" i="1"/>
  <c r="AY19" i="1"/>
  <c r="AB20" i="1"/>
  <c r="AY20" i="1"/>
  <c r="AB21" i="1"/>
  <c r="AY21" i="1"/>
  <c r="AB22" i="1"/>
  <c r="AY22" i="1"/>
  <c r="AB23" i="1"/>
  <c r="AY23" i="1"/>
  <c r="AB24" i="1"/>
  <c r="AY24" i="1"/>
  <c r="AB25" i="1"/>
  <c r="AY25" i="1"/>
  <c r="AB26" i="1"/>
  <c r="AY26" i="1"/>
  <c r="AB27" i="1"/>
  <c r="AY27" i="1"/>
  <c r="AB28" i="1"/>
  <c r="AY28" i="1"/>
  <c r="AB29" i="1"/>
  <c r="AY29" i="1"/>
  <c r="AB30" i="1"/>
  <c r="AY30" i="1"/>
  <c r="AB31" i="1"/>
  <c r="AY31" i="1"/>
  <c r="AB32" i="1"/>
  <c r="AY32" i="1"/>
  <c r="AB33" i="1"/>
  <c r="AY33" i="1"/>
  <c r="AB34" i="1"/>
  <c r="AY34" i="1"/>
  <c r="AB35" i="1"/>
  <c r="AY35" i="1"/>
  <c r="AB36" i="1"/>
  <c r="AY36" i="1"/>
  <c r="AB37" i="1"/>
  <c r="AY37" i="1"/>
  <c r="AB38" i="1"/>
  <c r="AY38" i="1"/>
  <c r="F39" i="1"/>
  <c r="AB39" i="1"/>
  <c r="AY39" i="1"/>
  <c r="AA5" i="1"/>
  <c r="AX5" i="1"/>
  <c r="AA6" i="1"/>
  <c r="AX6" i="1"/>
  <c r="AA7" i="1"/>
  <c r="AX7" i="1"/>
  <c r="AA8" i="1"/>
  <c r="AX8" i="1"/>
  <c r="AA9" i="1"/>
  <c r="AX9" i="1"/>
  <c r="AA10" i="1"/>
  <c r="AX10" i="1"/>
  <c r="AA11" i="1"/>
  <c r="AX11" i="1"/>
  <c r="AA12" i="1"/>
  <c r="AX12" i="1"/>
  <c r="AA13" i="1"/>
  <c r="AX13" i="1"/>
  <c r="AA14" i="1"/>
  <c r="AX14" i="1"/>
  <c r="AA15" i="1"/>
  <c r="AX15" i="1"/>
  <c r="AA16" i="1"/>
  <c r="AX16" i="1"/>
  <c r="AA17" i="1"/>
  <c r="AX17" i="1"/>
  <c r="AA18" i="1"/>
  <c r="AX18" i="1"/>
  <c r="AA19" i="1"/>
  <c r="AX19" i="1"/>
  <c r="AA20" i="1"/>
  <c r="AX20" i="1"/>
  <c r="AA21" i="1"/>
  <c r="AX21" i="1"/>
  <c r="AA22" i="1"/>
  <c r="AX22" i="1"/>
  <c r="AA23" i="1"/>
  <c r="AX23" i="1"/>
  <c r="AA24" i="1"/>
  <c r="AX24" i="1"/>
  <c r="AA25" i="1"/>
  <c r="AX25" i="1"/>
  <c r="AA26" i="1"/>
  <c r="AX26" i="1"/>
  <c r="AA27" i="1"/>
  <c r="AX27" i="1"/>
  <c r="AA28" i="1"/>
  <c r="AX28" i="1"/>
  <c r="AA29" i="1"/>
  <c r="AX29" i="1"/>
  <c r="AA30" i="1"/>
  <c r="AX30" i="1"/>
  <c r="AA31" i="1"/>
  <c r="AX31" i="1"/>
  <c r="AA32" i="1"/>
  <c r="AX32" i="1"/>
  <c r="AA33" i="1"/>
  <c r="AX33" i="1"/>
  <c r="AA34" i="1"/>
  <c r="AX34" i="1"/>
  <c r="AA35" i="1"/>
  <c r="AX35" i="1"/>
  <c r="AA36" i="1"/>
  <c r="AX36" i="1"/>
  <c r="AA37" i="1"/>
  <c r="AX37" i="1"/>
  <c r="AA38" i="1"/>
  <c r="AX38" i="1"/>
  <c r="E39" i="1"/>
  <c r="AA39" i="1"/>
  <c r="AX39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" i="1"/>
  <c r="AA4" i="1"/>
  <c r="AX4" i="1"/>
  <c r="AB4" i="1"/>
  <c r="AY4" i="1"/>
  <c r="AC4" i="1"/>
  <c r="AZ4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4" i="1"/>
  <c r="BA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5" i="1"/>
  <c r="C39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X39" i="3"/>
  <c r="J39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AD39" i="3"/>
  <c r="AJ39" i="3"/>
  <c r="D39" i="3"/>
  <c r="Y39" i="3"/>
  <c r="K39" i="3"/>
  <c r="AE39" i="3"/>
  <c r="AK39" i="3"/>
  <c r="AP39" i="3"/>
  <c r="G39" i="3"/>
  <c r="AB39" i="3"/>
  <c r="N39" i="3"/>
  <c r="AH39" i="3"/>
  <c r="AN39" i="3"/>
  <c r="F39" i="3"/>
  <c r="AA39" i="3"/>
  <c r="M39" i="3"/>
  <c r="AG39" i="3"/>
  <c r="AM39" i="3"/>
  <c r="E39" i="3"/>
  <c r="Z39" i="3"/>
  <c r="L39" i="3"/>
  <c r="AF39" i="3"/>
  <c r="AL39" i="3"/>
  <c r="V39" i="3"/>
  <c r="U39" i="3"/>
  <c r="T39" i="3"/>
  <c r="S39" i="3"/>
  <c r="R39" i="3"/>
  <c r="Q39" i="3"/>
  <c r="X38" i="3"/>
  <c r="AD38" i="3"/>
  <c r="AJ38" i="3"/>
  <c r="Y38" i="3"/>
  <c r="AE38" i="3"/>
  <c r="AK38" i="3"/>
  <c r="AP38" i="3"/>
  <c r="AB38" i="3"/>
  <c r="AH38" i="3"/>
  <c r="AN38" i="3"/>
  <c r="AA38" i="3"/>
  <c r="AG38" i="3"/>
  <c r="AM38" i="3"/>
  <c r="Z38" i="3"/>
  <c r="AF38" i="3"/>
  <c r="AL38" i="3"/>
  <c r="V38" i="3"/>
  <c r="U38" i="3"/>
  <c r="T38" i="3"/>
  <c r="S38" i="3"/>
  <c r="R38" i="3"/>
  <c r="Q38" i="3"/>
  <c r="X37" i="3"/>
  <c r="AD37" i="3"/>
  <c r="AJ37" i="3"/>
  <c r="Y37" i="3"/>
  <c r="AE37" i="3"/>
  <c r="AK37" i="3"/>
  <c r="AP37" i="3"/>
  <c r="AB37" i="3"/>
  <c r="AH37" i="3"/>
  <c r="AN37" i="3"/>
  <c r="AA37" i="3"/>
  <c r="AG37" i="3"/>
  <c r="AM37" i="3"/>
  <c r="Z37" i="3"/>
  <c r="AF37" i="3"/>
  <c r="AL37" i="3"/>
  <c r="V37" i="3"/>
  <c r="U37" i="3"/>
  <c r="T37" i="3"/>
  <c r="S37" i="3"/>
  <c r="R37" i="3"/>
  <c r="Q37" i="3"/>
  <c r="X36" i="3"/>
  <c r="AD36" i="3"/>
  <c r="AJ36" i="3"/>
  <c r="Y36" i="3"/>
  <c r="AE36" i="3"/>
  <c r="AK36" i="3"/>
  <c r="AP36" i="3"/>
  <c r="AB36" i="3"/>
  <c r="AH36" i="3"/>
  <c r="AN36" i="3"/>
  <c r="AA36" i="3"/>
  <c r="AG36" i="3"/>
  <c r="AM36" i="3"/>
  <c r="Z36" i="3"/>
  <c r="AF36" i="3"/>
  <c r="AL36" i="3"/>
  <c r="V36" i="3"/>
  <c r="U36" i="3"/>
  <c r="T36" i="3"/>
  <c r="S36" i="3"/>
  <c r="R36" i="3"/>
  <c r="Q36" i="3"/>
  <c r="X35" i="3"/>
  <c r="AD35" i="3"/>
  <c r="AJ35" i="3"/>
  <c r="Y35" i="3"/>
  <c r="AE35" i="3"/>
  <c r="AK35" i="3"/>
  <c r="AP35" i="3"/>
  <c r="AB35" i="3"/>
  <c r="AH35" i="3"/>
  <c r="AN35" i="3"/>
  <c r="AA35" i="3"/>
  <c r="AG35" i="3"/>
  <c r="AM35" i="3"/>
  <c r="Z35" i="3"/>
  <c r="AF35" i="3"/>
  <c r="AL35" i="3"/>
  <c r="V35" i="3"/>
  <c r="U35" i="3"/>
  <c r="T35" i="3"/>
  <c r="S35" i="3"/>
  <c r="R35" i="3"/>
  <c r="Q35" i="3"/>
  <c r="X34" i="3"/>
  <c r="AD34" i="3"/>
  <c r="AJ34" i="3"/>
  <c r="Y34" i="3"/>
  <c r="AE34" i="3"/>
  <c r="AK34" i="3"/>
  <c r="AP34" i="3"/>
  <c r="AB34" i="3"/>
  <c r="AH34" i="3"/>
  <c r="AN34" i="3"/>
  <c r="AA34" i="3"/>
  <c r="AG34" i="3"/>
  <c r="AM34" i="3"/>
  <c r="Z34" i="3"/>
  <c r="AF34" i="3"/>
  <c r="AL34" i="3"/>
  <c r="V34" i="3"/>
  <c r="U34" i="3"/>
  <c r="T34" i="3"/>
  <c r="S34" i="3"/>
  <c r="R34" i="3"/>
  <c r="Q34" i="3"/>
  <c r="X33" i="3"/>
  <c r="AD33" i="3"/>
  <c r="AJ33" i="3"/>
  <c r="Y33" i="3"/>
  <c r="AE33" i="3"/>
  <c r="AK33" i="3"/>
  <c r="AP33" i="3"/>
  <c r="AB33" i="3"/>
  <c r="AH33" i="3"/>
  <c r="AN33" i="3"/>
  <c r="AA33" i="3"/>
  <c r="AG33" i="3"/>
  <c r="AM33" i="3"/>
  <c r="Z33" i="3"/>
  <c r="AF33" i="3"/>
  <c r="AL33" i="3"/>
  <c r="V33" i="3"/>
  <c r="U33" i="3"/>
  <c r="T33" i="3"/>
  <c r="S33" i="3"/>
  <c r="R33" i="3"/>
  <c r="Q33" i="3"/>
  <c r="X32" i="3"/>
  <c r="AD32" i="3"/>
  <c r="AJ32" i="3"/>
  <c r="Y32" i="3"/>
  <c r="AE32" i="3"/>
  <c r="AK32" i="3"/>
  <c r="AP32" i="3"/>
  <c r="AB32" i="3"/>
  <c r="AH32" i="3"/>
  <c r="AN32" i="3"/>
  <c r="AA32" i="3"/>
  <c r="AG32" i="3"/>
  <c r="AM32" i="3"/>
  <c r="Z32" i="3"/>
  <c r="AF32" i="3"/>
  <c r="AL32" i="3"/>
  <c r="V32" i="3"/>
  <c r="U32" i="3"/>
  <c r="T32" i="3"/>
  <c r="S32" i="3"/>
  <c r="R32" i="3"/>
  <c r="Q32" i="3"/>
  <c r="X31" i="3"/>
  <c r="AD31" i="3"/>
  <c r="AJ31" i="3"/>
  <c r="Y31" i="3"/>
  <c r="AE31" i="3"/>
  <c r="AK31" i="3"/>
  <c r="AP31" i="3"/>
  <c r="AB31" i="3"/>
  <c r="AH31" i="3"/>
  <c r="AN31" i="3"/>
  <c r="AA31" i="3"/>
  <c r="AG31" i="3"/>
  <c r="AM31" i="3"/>
  <c r="Z31" i="3"/>
  <c r="AF31" i="3"/>
  <c r="AL31" i="3"/>
  <c r="V31" i="3"/>
  <c r="U31" i="3"/>
  <c r="T31" i="3"/>
  <c r="S31" i="3"/>
  <c r="R31" i="3"/>
  <c r="Q31" i="3"/>
  <c r="X30" i="3"/>
  <c r="AD30" i="3"/>
  <c r="AJ30" i="3"/>
  <c r="Y30" i="3"/>
  <c r="AE30" i="3"/>
  <c r="AK30" i="3"/>
  <c r="AP30" i="3"/>
  <c r="AB30" i="3"/>
  <c r="AH30" i="3"/>
  <c r="AN30" i="3"/>
  <c r="AA30" i="3"/>
  <c r="AG30" i="3"/>
  <c r="AM30" i="3"/>
  <c r="Z30" i="3"/>
  <c r="AF30" i="3"/>
  <c r="AL30" i="3"/>
  <c r="V30" i="3"/>
  <c r="U30" i="3"/>
  <c r="T30" i="3"/>
  <c r="S30" i="3"/>
  <c r="R30" i="3"/>
  <c r="Q30" i="3"/>
  <c r="X29" i="3"/>
  <c r="AD29" i="3"/>
  <c r="AJ29" i="3"/>
  <c r="Y29" i="3"/>
  <c r="AE29" i="3"/>
  <c r="AK29" i="3"/>
  <c r="AP29" i="3"/>
  <c r="AB29" i="3"/>
  <c r="AH29" i="3"/>
  <c r="AN29" i="3"/>
  <c r="AA29" i="3"/>
  <c r="AG29" i="3"/>
  <c r="AM29" i="3"/>
  <c r="Z29" i="3"/>
  <c r="AF29" i="3"/>
  <c r="AL29" i="3"/>
  <c r="V29" i="3"/>
  <c r="U29" i="3"/>
  <c r="T29" i="3"/>
  <c r="S29" i="3"/>
  <c r="R29" i="3"/>
  <c r="Q29" i="3"/>
  <c r="X28" i="3"/>
  <c r="AD28" i="3"/>
  <c r="AJ28" i="3"/>
  <c r="Y28" i="3"/>
  <c r="AE28" i="3"/>
  <c r="AK28" i="3"/>
  <c r="AP28" i="3"/>
  <c r="AB28" i="3"/>
  <c r="AH28" i="3"/>
  <c r="AN28" i="3"/>
  <c r="AA28" i="3"/>
  <c r="AG28" i="3"/>
  <c r="AM28" i="3"/>
  <c r="Z28" i="3"/>
  <c r="AF28" i="3"/>
  <c r="AL28" i="3"/>
  <c r="V28" i="3"/>
  <c r="U28" i="3"/>
  <c r="T28" i="3"/>
  <c r="S28" i="3"/>
  <c r="R28" i="3"/>
  <c r="Q28" i="3"/>
  <c r="X27" i="3"/>
  <c r="AD27" i="3"/>
  <c r="AJ27" i="3"/>
  <c r="Y27" i="3"/>
  <c r="AE27" i="3"/>
  <c r="AK27" i="3"/>
  <c r="AP27" i="3"/>
  <c r="AB27" i="3"/>
  <c r="AH27" i="3"/>
  <c r="AN27" i="3"/>
  <c r="AA27" i="3"/>
  <c r="AG27" i="3"/>
  <c r="AM27" i="3"/>
  <c r="Z27" i="3"/>
  <c r="AF27" i="3"/>
  <c r="AL27" i="3"/>
  <c r="V27" i="3"/>
  <c r="U27" i="3"/>
  <c r="T27" i="3"/>
  <c r="S27" i="3"/>
  <c r="R27" i="3"/>
  <c r="Q27" i="3"/>
  <c r="X26" i="3"/>
  <c r="AD26" i="3"/>
  <c r="AJ26" i="3"/>
  <c r="Y26" i="3"/>
  <c r="AE26" i="3"/>
  <c r="AK26" i="3"/>
  <c r="AP26" i="3"/>
  <c r="AB26" i="3"/>
  <c r="AH26" i="3"/>
  <c r="AN26" i="3"/>
  <c r="AA26" i="3"/>
  <c r="AG26" i="3"/>
  <c r="AM26" i="3"/>
  <c r="Z26" i="3"/>
  <c r="AF26" i="3"/>
  <c r="AL26" i="3"/>
  <c r="V26" i="3"/>
  <c r="U26" i="3"/>
  <c r="T26" i="3"/>
  <c r="S26" i="3"/>
  <c r="R26" i="3"/>
  <c r="Q26" i="3"/>
  <c r="X25" i="3"/>
  <c r="AD25" i="3"/>
  <c r="AJ25" i="3"/>
  <c r="Y25" i="3"/>
  <c r="AE25" i="3"/>
  <c r="AK25" i="3"/>
  <c r="AP25" i="3"/>
  <c r="AB25" i="3"/>
  <c r="AH25" i="3"/>
  <c r="AN25" i="3"/>
  <c r="AA25" i="3"/>
  <c r="AG25" i="3"/>
  <c r="AM25" i="3"/>
  <c r="Z25" i="3"/>
  <c r="AF25" i="3"/>
  <c r="AL25" i="3"/>
  <c r="V25" i="3"/>
  <c r="U25" i="3"/>
  <c r="T25" i="3"/>
  <c r="S25" i="3"/>
  <c r="R25" i="3"/>
  <c r="Q25" i="3"/>
  <c r="X24" i="3"/>
  <c r="AD24" i="3"/>
  <c r="AJ24" i="3"/>
  <c r="Y24" i="3"/>
  <c r="AE24" i="3"/>
  <c r="AK24" i="3"/>
  <c r="AP24" i="3"/>
  <c r="AB24" i="3"/>
  <c r="AH24" i="3"/>
  <c r="AN24" i="3"/>
  <c r="AA24" i="3"/>
  <c r="AG24" i="3"/>
  <c r="AM24" i="3"/>
  <c r="Z24" i="3"/>
  <c r="AF24" i="3"/>
  <c r="AL24" i="3"/>
  <c r="V24" i="3"/>
  <c r="U24" i="3"/>
  <c r="T24" i="3"/>
  <c r="S24" i="3"/>
  <c r="R24" i="3"/>
  <c r="Q24" i="3"/>
  <c r="X23" i="3"/>
  <c r="AD23" i="3"/>
  <c r="AJ23" i="3"/>
  <c r="Y23" i="3"/>
  <c r="AE23" i="3"/>
  <c r="AK23" i="3"/>
  <c r="AP23" i="3"/>
  <c r="AB23" i="3"/>
  <c r="AH23" i="3"/>
  <c r="AN23" i="3"/>
  <c r="AA23" i="3"/>
  <c r="AG23" i="3"/>
  <c r="AM23" i="3"/>
  <c r="Z23" i="3"/>
  <c r="AF23" i="3"/>
  <c r="AL23" i="3"/>
  <c r="V23" i="3"/>
  <c r="U23" i="3"/>
  <c r="T23" i="3"/>
  <c r="S23" i="3"/>
  <c r="R23" i="3"/>
  <c r="Q23" i="3"/>
  <c r="X22" i="3"/>
  <c r="AD22" i="3"/>
  <c r="AJ22" i="3"/>
  <c r="Y22" i="3"/>
  <c r="AE22" i="3"/>
  <c r="AK22" i="3"/>
  <c r="AP22" i="3"/>
  <c r="AB22" i="3"/>
  <c r="AH22" i="3"/>
  <c r="AN22" i="3"/>
  <c r="AA22" i="3"/>
  <c r="AG22" i="3"/>
  <c r="AM22" i="3"/>
  <c r="Z22" i="3"/>
  <c r="AF22" i="3"/>
  <c r="AL22" i="3"/>
  <c r="V22" i="3"/>
  <c r="U22" i="3"/>
  <c r="T22" i="3"/>
  <c r="S22" i="3"/>
  <c r="R22" i="3"/>
  <c r="Q22" i="3"/>
  <c r="X21" i="3"/>
  <c r="AD21" i="3"/>
  <c r="AJ21" i="3"/>
  <c r="Y21" i="3"/>
  <c r="AE21" i="3"/>
  <c r="AK21" i="3"/>
  <c r="AP21" i="3"/>
  <c r="AB21" i="3"/>
  <c r="AH21" i="3"/>
  <c r="AN21" i="3"/>
  <c r="AA21" i="3"/>
  <c r="AG21" i="3"/>
  <c r="AM21" i="3"/>
  <c r="Z21" i="3"/>
  <c r="AF21" i="3"/>
  <c r="AL21" i="3"/>
  <c r="V21" i="3"/>
  <c r="U21" i="3"/>
  <c r="T21" i="3"/>
  <c r="S21" i="3"/>
  <c r="R21" i="3"/>
  <c r="Q21" i="3"/>
  <c r="X20" i="3"/>
  <c r="AD20" i="3"/>
  <c r="AJ20" i="3"/>
  <c r="Y20" i="3"/>
  <c r="AE20" i="3"/>
  <c r="AK20" i="3"/>
  <c r="AP20" i="3"/>
  <c r="AB20" i="3"/>
  <c r="AH20" i="3"/>
  <c r="AN20" i="3"/>
  <c r="AA20" i="3"/>
  <c r="AG20" i="3"/>
  <c r="AM20" i="3"/>
  <c r="Z20" i="3"/>
  <c r="AF20" i="3"/>
  <c r="AL20" i="3"/>
  <c r="V20" i="3"/>
  <c r="U20" i="3"/>
  <c r="T20" i="3"/>
  <c r="S20" i="3"/>
  <c r="R20" i="3"/>
  <c r="Q20" i="3"/>
  <c r="X19" i="3"/>
  <c r="AD19" i="3"/>
  <c r="AJ19" i="3"/>
  <c r="Y19" i="3"/>
  <c r="AE19" i="3"/>
  <c r="AK19" i="3"/>
  <c r="AP19" i="3"/>
  <c r="AB19" i="3"/>
  <c r="AH19" i="3"/>
  <c r="AN19" i="3"/>
  <c r="AA19" i="3"/>
  <c r="AG19" i="3"/>
  <c r="AM19" i="3"/>
  <c r="Z19" i="3"/>
  <c r="AF19" i="3"/>
  <c r="AL19" i="3"/>
  <c r="V19" i="3"/>
  <c r="U19" i="3"/>
  <c r="T19" i="3"/>
  <c r="S19" i="3"/>
  <c r="R19" i="3"/>
  <c r="Q19" i="3"/>
  <c r="X18" i="3"/>
  <c r="AD18" i="3"/>
  <c r="AJ18" i="3"/>
  <c r="Y18" i="3"/>
  <c r="AE18" i="3"/>
  <c r="AK18" i="3"/>
  <c r="AP18" i="3"/>
  <c r="AB18" i="3"/>
  <c r="AH18" i="3"/>
  <c r="AN18" i="3"/>
  <c r="AA18" i="3"/>
  <c r="AG18" i="3"/>
  <c r="AM18" i="3"/>
  <c r="Z18" i="3"/>
  <c r="AF18" i="3"/>
  <c r="AL18" i="3"/>
  <c r="V18" i="3"/>
  <c r="U18" i="3"/>
  <c r="T18" i="3"/>
  <c r="S18" i="3"/>
  <c r="R18" i="3"/>
  <c r="Q18" i="3"/>
  <c r="X17" i="3"/>
  <c r="AD17" i="3"/>
  <c r="AJ17" i="3"/>
  <c r="Y17" i="3"/>
  <c r="AE17" i="3"/>
  <c r="AK17" i="3"/>
  <c r="AP17" i="3"/>
  <c r="AB17" i="3"/>
  <c r="AH17" i="3"/>
  <c r="AN17" i="3"/>
  <c r="AA17" i="3"/>
  <c r="AG17" i="3"/>
  <c r="AM17" i="3"/>
  <c r="Z17" i="3"/>
  <c r="AF17" i="3"/>
  <c r="AL17" i="3"/>
  <c r="V17" i="3"/>
  <c r="U17" i="3"/>
  <c r="T17" i="3"/>
  <c r="S17" i="3"/>
  <c r="R17" i="3"/>
  <c r="Q17" i="3"/>
  <c r="X16" i="3"/>
  <c r="AD16" i="3"/>
  <c r="AJ16" i="3"/>
  <c r="Y16" i="3"/>
  <c r="AE16" i="3"/>
  <c r="AK16" i="3"/>
  <c r="AP16" i="3"/>
  <c r="AB16" i="3"/>
  <c r="AH16" i="3"/>
  <c r="AN16" i="3"/>
  <c r="AA16" i="3"/>
  <c r="AG16" i="3"/>
  <c r="AM16" i="3"/>
  <c r="Z16" i="3"/>
  <c r="AF16" i="3"/>
  <c r="AL16" i="3"/>
  <c r="R16" i="3"/>
  <c r="W16" i="3"/>
  <c r="V16" i="3"/>
  <c r="U16" i="3"/>
  <c r="T16" i="3"/>
  <c r="S16" i="3"/>
  <c r="Q16" i="3"/>
  <c r="X15" i="3"/>
  <c r="AD15" i="3"/>
  <c r="AJ15" i="3"/>
  <c r="Y15" i="3"/>
  <c r="AE15" i="3"/>
  <c r="AK15" i="3"/>
  <c r="AP15" i="3"/>
  <c r="AB15" i="3"/>
  <c r="AH15" i="3"/>
  <c r="AN15" i="3"/>
  <c r="AA15" i="3"/>
  <c r="AG15" i="3"/>
  <c r="AM15" i="3"/>
  <c r="Z15" i="3"/>
  <c r="AF15" i="3"/>
  <c r="AL15" i="3"/>
  <c r="R15" i="3"/>
  <c r="W15" i="3"/>
  <c r="V15" i="3"/>
  <c r="U15" i="3"/>
  <c r="T15" i="3"/>
  <c r="S15" i="3"/>
  <c r="Q15" i="3"/>
  <c r="X14" i="3"/>
  <c r="AD14" i="3"/>
  <c r="AJ14" i="3"/>
  <c r="Y14" i="3"/>
  <c r="AE14" i="3"/>
  <c r="AK14" i="3"/>
  <c r="AP14" i="3"/>
  <c r="AB14" i="3"/>
  <c r="AH14" i="3"/>
  <c r="AN14" i="3"/>
  <c r="AA14" i="3"/>
  <c r="AG14" i="3"/>
  <c r="AM14" i="3"/>
  <c r="Z14" i="3"/>
  <c r="AF14" i="3"/>
  <c r="AL14" i="3"/>
  <c r="R14" i="3"/>
  <c r="W14" i="3"/>
  <c r="V14" i="3"/>
  <c r="U14" i="3"/>
  <c r="T14" i="3"/>
  <c r="S14" i="3"/>
  <c r="Q14" i="3"/>
  <c r="X13" i="3"/>
  <c r="AD13" i="3"/>
  <c r="AJ13" i="3"/>
  <c r="Y13" i="3"/>
  <c r="AE13" i="3"/>
  <c r="AK13" i="3"/>
  <c r="AP13" i="3"/>
  <c r="AB13" i="3"/>
  <c r="AH13" i="3"/>
  <c r="AN13" i="3"/>
  <c r="AA13" i="3"/>
  <c r="AG13" i="3"/>
  <c r="AM13" i="3"/>
  <c r="Z13" i="3"/>
  <c r="AF13" i="3"/>
  <c r="AL13" i="3"/>
  <c r="R13" i="3"/>
  <c r="W13" i="3"/>
  <c r="V13" i="3"/>
  <c r="U13" i="3"/>
  <c r="T13" i="3"/>
  <c r="S13" i="3"/>
  <c r="Q13" i="3"/>
  <c r="X12" i="3"/>
  <c r="AD12" i="3"/>
  <c r="AJ12" i="3"/>
  <c r="Y12" i="3"/>
  <c r="AE12" i="3"/>
  <c r="AK12" i="3"/>
  <c r="AP12" i="3"/>
  <c r="AB12" i="3"/>
  <c r="AH12" i="3"/>
  <c r="AN12" i="3"/>
  <c r="AA12" i="3"/>
  <c r="AG12" i="3"/>
  <c r="AM12" i="3"/>
  <c r="Z12" i="3"/>
  <c r="AF12" i="3"/>
  <c r="AL12" i="3"/>
  <c r="R12" i="3"/>
  <c r="W12" i="3"/>
  <c r="V12" i="3"/>
  <c r="U12" i="3"/>
  <c r="T12" i="3"/>
  <c r="S12" i="3"/>
  <c r="Q12" i="3"/>
  <c r="X11" i="3"/>
  <c r="AD11" i="3"/>
  <c r="AJ11" i="3"/>
  <c r="Y11" i="3"/>
  <c r="AE11" i="3"/>
  <c r="AK11" i="3"/>
  <c r="AP11" i="3"/>
  <c r="AB11" i="3"/>
  <c r="AH11" i="3"/>
  <c r="AN11" i="3"/>
  <c r="AA11" i="3"/>
  <c r="AG11" i="3"/>
  <c r="AM11" i="3"/>
  <c r="Z11" i="3"/>
  <c r="AF11" i="3"/>
  <c r="AL11" i="3"/>
  <c r="V11" i="3"/>
  <c r="U11" i="3"/>
  <c r="T11" i="3"/>
  <c r="S11" i="3"/>
  <c r="R11" i="3"/>
  <c r="Q11" i="3"/>
  <c r="X10" i="3"/>
  <c r="AD10" i="3"/>
  <c r="AJ10" i="3"/>
  <c r="Y10" i="3"/>
  <c r="AE10" i="3"/>
  <c r="AK10" i="3"/>
  <c r="AP10" i="3"/>
  <c r="AB10" i="3"/>
  <c r="AH10" i="3"/>
  <c r="AN10" i="3"/>
  <c r="AA10" i="3"/>
  <c r="AG10" i="3"/>
  <c r="AM10" i="3"/>
  <c r="Z10" i="3"/>
  <c r="AF10" i="3"/>
  <c r="AL10" i="3"/>
  <c r="V10" i="3"/>
  <c r="U10" i="3"/>
  <c r="T10" i="3"/>
  <c r="S10" i="3"/>
  <c r="R10" i="3"/>
  <c r="Q10" i="3"/>
  <c r="X9" i="3"/>
  <c r="AD9" i="3"/>
  <c r="AJ9" i="3"/>
  <c r="Y9" i="3"/>
  <c r="AE9" i="3"/>
  <c r="AK9" i="3"/>
  <c r="AP9" i="3"/>
  <c r="AB9" i="3"/>
  <c r="AH9" i="3"/>
  <c r="AN9" i="3"/>
  <c r="AA9" i="3"/>
  <c r="AG9" i="3"/>
  <c r="AM9" i="3"/>
  <c r="Z9" i="3"/>
  <c r="AF9" i="3"/>
  <c r="AL9" i="3"/>
  <c r="V9" i="3"/>
  <c r="U9" i="3"/>
  <c r="T9" i="3"/>
  <c r="S9" i="3"/>
  <c r="R9" i="3"/>
  <c r="Q9" i="3"/>
  <c r="X8" i="3"/>
  <c r="AD8" i="3"/>
  <c r="AJ8" i="3"/>
  <c r="Y8" i="3"/>
  <c r="AE8" i="3"/>
  <c r="AK8" i="3"/>
  <c r="AP8" i="3"/>
  <c r="AB8" i="3"/>
  <c r="AH8" i="3"/>
  <c r="AN8" i="3"/>
  <c r="AA8" i="3"/>
  <c r="AG8" i="3"/>
  <c r="AM8" i="3"/>
  <c r="Z8" i="3"/>
  <c r="AF8" i="3"/>
  <c r="AL8" i="3"/>
  <c r="V8" i="3"/>
  <c r="U8" i="3"/>
  <c r="T8" i="3"/>
  <c r="S8" i="3"/>
  <c r="R8" i="3"/>
  <c r="Q8" i="3"/>
  <c r="X7" i="3"/>
  <c r="AD7" i="3"/>
  <c r="AJ7" i="3"/>
  <c r="Y7" i="3"/>
  <c r="AE7" i="3"/>
  <c r="AK7" i="3"/>
  <c r="AP7" i="3"/>
  <c r="AB7" i="3"/>
  <c r="AH7" i="3"/>
  <c r="AN7" i="3"/>
  <c r="AA7" i="3"/>
  <c r="AG7" i="3"/>
  <c r="AM7" i="3"/>
  <c r="Z7" i="3"/>
  <c r="AF7" i="3"/>
  <c r="AL7" i="3"/>
  <c r="V7" i="3"/>
  <c r="U7" i="3"/>
  <c r="T7" i="3"/>
  <c r="S7" i="3"/>
  <c r="R7" i="3"/>
  <c r="Q7" i="3"/>
  <c r="X6" i="3"/>
  <c r="AD6" i="3"/>
  <c r="AJ6" i="3"/>
  <c r="Y6" i="3"/>
  <c r="AE6" i="3"/>
  <c r="AK6" i="3"/>
  <c r="AP6" i="3"/>
  <c r="AB6" i="3"/>
  <c r="AH6" i="3"/>
  <c r="AN6" i="3"/>
  <c r="AA6" i="3"/>
  <c r="AG6" i="3"/>
  <c r="AM6" i="3"/>
  <c r="Z6" i="3"/>
  <c r="AF6" i="3"/>
  <c r="AL6" i="3"/>
  <c r="V6" i="3"/>
  <c r="U6" i="3"/>
  <c r="T6" i="3"/>
  <c r="S6" i="3"/>
  <c r="R6" i="3"/>
  <c r="Q6" i="3"/>
  <c r="X5" i="3"/>
  <c r="AD5" i="3"/>
  <c r="AJ5" i="3"/>
  <c r="Y5" i="3"/>
  <c r="AE5" i="3"/>
  <c r="AK5" i="3"/>
  <c r="AP5" i="3"/>
  <c r="AB5" i="3"/>
  <c r="AH5" i="3"/>
  <c r="AN5" i="3"/>
  <c r="AA5" i="3"/>
  <c r="AG5" i="3"/>
  <c r="AM5" i="3"/>
  <c r="Z5" i="3"/>
  <c r="AF5" i="3"/>
  <c r="AL5" i="3"/>
  <c r="V5" i="3"/>
  <c r="U5" i="3"/>
  <c r="T5" i="3"/>
  <c r="S5" i="3"/>
  <c r="R5" i="3"/>
  <c r="Q5" i="3"/>
  <c r="AT4" i="3"/>
  <c r="AD4" i="3"/>
  <c r="AJ4" i="3"/>
  <c r="Y4" i="3"/>
  <c r="AE4" i="3"/>
  <c r="AK4" i="3"/>
  <c r="AP4" i="3"/>
  <c r="AB4" i="3"/>
  <c r="AH4" i="3"/>
  <c r="AN4" i="3"/>
  <c r="AA4" i="3"/>
  <c r="AG4" i="3"/>
  <c r="AM4" i="3"/>
  <c r="Z4" i="3"/>
  <c r="AF4" i="3"/>
  <c r="AL4" i="3"/>
  <c r="V4" i="3"/>
  <c r="U4" i="3"/>
  <c r="T4" i="3"/>
  <c r="S4" i="3"/>
  <c r="R4" i="3"/>
  <c r="Q4" i="3"/>
  <c r="AL5" i="1"/>
  <c r="AM5" i="1"/>
  <c r="AR5" i="1"/>
  <c r="AL6" i="1"/>
  <c r="AM6" i="1"/>
  <c r="AR6" i="1"/>
  <c r="AL7" i="1"/>
  <c r="AM7" i="1"/>
  <c r="AR7" i="1"/>
  <c r="AL8" i="1"/>
  <c r="AM8" i="1"/>
  <c r="AR8" i="1"/>
  <c r="AL9" i="1"/>
  <c r="AM9" i="1"/>
  <c r="AR9" i="1"/>
  <c r="AL10" i="1"/>
  <c r="AM10" i="1"/>
  <c r="AR10" i="1"/>
  <c r="AL11" i="1"/>
  <c r="AM11" i="1"/>
  <c r="AR11" i="1"/>
  <c r="AL12" i="1"/>
  <c r="AM12" i="1"/>
  <c r="AR12" i="1"/>
  <c r="AL13" i="1"/>
  <c r="AM13" i="1"/>
  <c r="AR13" i="1"/>
  <c r="AL14" i="1"/>
  <c r="AM14" i="1"/>
  <c r="AR14" i="1"/>
  <c r="AL15" i="1"/>
  <c r="AM15" i="1"/>
  <c r="AR15" i="1"/>
  <c r="AL16" i="1"/>
  <c r="AM16" i="1"/>
  <c r="AR16" i="1"/>
  <c r="AL17" i="1"/>
  <c r="AM17" i="1"/>
  <c r="AR17" i="1"/>
  <c r="AL18" i="1"/>
  <c r="AM18" i="1"/>
  <c r="AR18" i="1"/>
  <c r="AL19" i="1"/>
  <c r="AM19" i="1"/>
  <c r="AR19" i="1"/>
  <c r="AL20" i="1"/>
  <c r="AM20" i="1"/>
  <c r="AR20" i="1"/>
  <c r="AL21" i="1"/>
  <c r="AM21" i="1"/>
  <c r="AR21" i="1"/>
  <c r="AL22" i="1"/>
  <c r="AM22" i="1"/>
  <c r="AR22" i="1"/>
  <c r="AL23" i="1"/>
  <c r="AM23" i="1"/>
  <c r="AR23" i="1"/>
  <c r="AL24" i="1"/>
  <c r="AM24" i="1"/>
  <c r="AR24" i="1"/>
  <c r="AL25" i="1"/>
  <c r="AM25" i="1"/>
  <c r="AR25" i="1"/>
  <c r="AL26" i="1"/>
  <c r="AM26" i="1"/>
  <c r="AR26" i="1"/>
  <c r="AL27" i="1"/>
  <c r="AM27" i="1"/>
  <c r="AR27" i="1"/>
  <c r="AL28" i="1"/>
  <c r="AM28" i="1"/>
  <c r="AR28" i="1"/>
  <c r="AL29" i="1"/>
  <c r="AM29" i="1"/>
  <c r="AR29" i="1"/>
  <c r="AL30" i="1"/>
  <c r="AM30" i="1"/>
  <c r="AR30" i="1"/>
  <c r="AL31" i="1"/>
  <c r="AM31" i="1"/>
  <c r="AR31" i="1"/>
  <c r="AL32" i="1"/>
  <c r="AM32" i="1"/>
  <c r="AR32" i="1"/>
  <c r="AL33" i="1"/>
  <c r="AM33" i="1"/>
  <c r="AR33" i="1"/>
  <c r="AL34" i="1"/>
  <c r="AM34" i="1"/>
  <c r="AR34" i="1"/>
  <c r="AL35" i="1"/>
  <c r="AM35" i="1"/>
  <c r="AR35" i="1"/>
  <c r="AL36" i="1"/>
  <c r="AM36" i="1"/>
  <c r="AR36" i="1"/>
  <c r="AL37" i="1"/>
  <c r="AM37" i="1"/>
  <c r="AR37" i="1"/>
  <c r="AL38" i="1"/>
  <c r="AM38" i="1"/>
  <c r="AR38" i="1"/>
  <c r="AL39" i="1"/>
  <c r="AM39" i="1"/>
  <c r="AR39" i="1"/>
  <c r="AP39" i="1"/>
  <c r="AO39" i="1"/>
  <c r="AN39" i="1"/>
  <c r="R39" i="1"/>
  <c r="S39" i="1"/>
  <c r="T39" i="1"/>
  <c r="U39" i="1"/>
  <c r="Q39" i="1"/>
  <c r="AP29" i="1"/>
  <c r="AP30" i="1"/>
  <c r="AP31" i="1"/>
  <c r="AP32" i="1"/>
  <c r="AP33" i="1"/>
  <c r="AP34" i="1"/>
  <c r="AP35" i="1"/>
  <c r="AP36" i="1"/>
  <c r="AP37" i="1"/>
  <c r="AP38" i="1"/>
  <c r="AO30" i="1"/>
  <c r="AO31" i="1"/>
  <c r="AO32" i="1"/>
  <c r="AO33" i="1"/>
  <c r="AO34" i="1"/>
  <c r="AO35" i="1"/>
  <c r="AO36" i="1"/>
  <c r="AO37" i="1"/>
  <c r="AO38" i="1"/>
  <c r="AN31" i="1"/>
  <c r="AN32" i="1"/>
  <c r="AN33" i="1"/>
  <c r="AN34" i="1"/>
  <c r="AN35" i="1"/>
  <c r="AN36" i="1"/>
  <c r="AN37" i="1"/>
  <c r="AN38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4" i="1"/>
  <c r="AO4" i="1"/>
  <c r="AP4" i="1"/>
  <c r="U30" i="1"/>
  <c r="U31" i="1"/>
  <c r="U32" i="1"/>
  <c r="U33" i="1"/>
  <c r="U34" i="1"/>
  <c r="U35" i="1"/>
  <c r="U36" i="1"/>
  <c r="U37" i="1"/>
  <c r="U38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S35" i="1"/>
  <c r="S36" i="1"/>
  <c r="S37" i="1"/>
  <c r="S38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R4" i="1"/>
  <c r="S4" i="1"/>
  <c r="T4" i="1"/>
  <c r="U4" i="1"/>
  <c r="Q4" i="1"/>
</calcChain>
</file>

<file path=xl/sharedStrings.xml><?xml version="1.0" encoding="utf-8"?>
<sst xmlns="http://schemas.openxmlformats.org/spreadsheetml/2006/main" count="975" uniqueCount="387">
  <si>
    <t>1 - Rockdale Methodist</t>
  </si>
  <si>
    <t>2 - Thesiens</t>
  </si>
  <si>
    <t>3 - ARC Building</t>
  </si>
  <si>
    <t>5 - Tri-State Blind</t>
  </si>
  <si>
    <t>6 - Summit Cong. Church</t>
  </si>
  <si>
    <t>7 - Tri State Blind</t>
  </si>
  <si>
    <t>8 - Emmaus Bible College</t>
  </si>
  <si>
    <t>9 - Westminister</t>
  </si>
  <si>
    <t>10 - Westminister</t>
  </si>
  <si>
    <t>11 - UAW Local 94 Hall</t>
  </si>
  <si>
    <t>12 - Windsor Park</t>
  </si>
  <si>
    <t>14 - Sacred Heart</t>
  </si>
  <si>
    <t>13 - Moose Lodge 355</t>
  </si>
  <si>
    <t>15 - Holy Trinity</t>
  </si>
  <si>
    <t>16 - Election Annex</t>
  </si>
  <si>
    <t>17 - St John's</t>
  </si>
  <si>
    <t>18 - Federal Building</t>
  </si>
  <si>
    <t>19 - YMCA Building</t>
  </si>
  <si>
    <t>20 - Fogarty Hall Center</t>
  </si>
  <si>
    <t>31 - Asbury City Hall</t>
  </si>
  <si>
    <t>33 - Cascade City Hall</t>
  </si>
  <si>
    <t>34 - Peosta Community</t>
  </si>
  <si>
    <t>35 - Luxemburg C.H.</t>
  </si>
  <si>
    <t>36 - Hope Church</t>
  </si>
  <si>
    <t>37 - Operation New View</t>
  </si>
  <si>
    <t>38 - Social Center</t>
  </si>
  <si>
    <t>39 - Beckman School</t>
  </si>
  <si>
    <t>40 - Farley City Hall</t>
  </si>
  <si>
    <t>41 - Epworth Council</t>
  </si>
  <si>
    <t>42 - SS Peter &amp; Paul Sch</t>
  </si>
  <si>
    <t>43 - Key West Fire</t>
  </si>
  <si>
    <t>44 - Bernard Fire</t>
  </si>
  <si>
    <t>45 - Swiss Valley Center</t>
  </si>
  <si>
    <t>Dubuque</t>
  </si>
  <si>
    <t>Asbury West/Center North</t>
  </si>
  <si>
    <t>Asbury East</t>
  </si>
  <si>
    <t>Cascade</t>
  </si>
  <si>
    <t>Peosta/Centralia</t>
  </si>
  <si>
    <t>Holy Cross/Luxemburg/New Vienna</t>
  </si>
  <si>
    <t>Dubuque North</t>
  </si>
  <si>
    <t>Worthington/Dodge</t>
  </si>
  <si>
    <t>Farley</t>
  </si>
  <si>
    <t>Epworth/Bankston</t>
  </si>
  <si>
    <t>Rickardsville/Sherrill/Balltown</t>
  </si>
  <si>
    <t>Table Mound West</t>
  </si>
  <si>
    <t>Table Mound/Zwingle</t>
  </si>
  <si>
    <t>Bernard</t>
  </si>
  <si>
    <t>Dyersville</t>
  </si>
  <si>
    <t>Trump</t>
  </si>
  <si>
    <t>Clinton</t>
  </si>
  <si>
    <t>Stein</t>
  </si>
  <si>
    <t>Johnson</t>
  </si>
  <si>
    <t>Other</t>
  </si>
  <si>
    <t>32 - The Meadows Golf</t>
  </si>
  <si>
    <t>Romney</t>
  </si>
  <si>
    <t>Obama</t>
  </si>
  <si>
    <t>4 - Journey Church</t>
  </si>
  <si>
    <t>Total</t>
  </si>
  <si>
    <t>2016 Results</t>
  </si>
  <si>
    <t>2012 Results</t>
  </si>
  <si>
    <t>2016 Compared to 2012</t>
  </si>
  <si>
    <t>2016 Percent</t>
  </si>
  <si>
    <t>2012 Percent</t>
  </si>
  <si>
    <t>2016 Percent compared to 2012</t>
  </si>
  <si>
    <t>Total Trump Swing</t>
  </si>
  <si>
    <t>University of Dubuque</t>
  </si>
  <si>
    <t>Loras College</t>
  </si>
  <si>
    <t>more affluent part of town</t>
  </si>
  <si>
    <t>Trump/Romney</t>
  </si>
  <si>
    <t>Clinton/Obama</t>
  </si>
  <si>
    <t>Vote Diff</t>
  </si>
  <si>
    <t>% Diff</t>
  </si>
  <si>
    <t>Flats</t>
  </si>
  <si>
    <t>Region</t>
  </si>
  <si>
    <t>College</t>
  </si>
  <si>
    <t>South</t>
  </si>
  <si>
    <t>Outer</t>
  </si>
  <si>
    <t>Middle</t>
  </si>
  <si>
    <t>467  (43.2%)</t>
  </si>
  <si>
    <t>545  (50.5%)</t>
  </si>
  <si>
    <t>11  (1.0%)</t>
  </si>
  <si>
    <t>37  (3.4%)</t>
  </si>
  <si>
    <t>20  (1.9%)</t>
  </si>
  <si>
    <t>317  (34.5%)</t>
  </si>
  <si>
    <t>528  (57.5%)</t>
  </si>
  <si>
    <t>13  (1.4%)</t>
  </si>
  <si>
    <t>39  (4.2%)</t>
  </si>
  <si>
    <t>22  (2.4%)</t>
  </si>
  <si>
    <t>553  (41.3%)</t>
  </si>
  <si>
    <t>688  (51.4%)</t>
  </si>
  <si>
    <t>13  (1.0%)</t>
  </si>
  <si>
    <t>55  (4.1%)</t>
  </si>
  <si>
    <t>30  (2.2%)</t>
  </si>
  <si>
    <t>209  (28.7%)</t>
  </si>
  <si>
    <t>469  (64.3%)</t>
  </si>
  <si>
    <t>9  (1.2%)</t>
  </si>
  <si>
    <t>22  (3.0%)</t>
  </si>
  <si>
    <t>20  (2.7%)</t>
  </si>
  <si>
    <t>362 (28.5%)</t>
  </si>
  <si>
    <t>362 (69.5%)</t>
  </si>
  <si>
    <t>1 (0.1%)</t>
  </si>
  <si>
    <t>14 (1.1%)</t>
  </si>
  <si>
    <t>10 (0.8%)</t>
  </si>
  <si>
    <t>250 (24.9%)</t>
  </si>
  <si>
    <t>250 (72.7%)</t>
  </si>
  <si>
    <t>4 (0.4%)</t>
  </si>
  <si>
    <t>11 (1.1%)</t>
  </si>
  <si>
    <t>9 (0.9%)</t>
  </si>
  <si>
    <t>413 (30.5%)</t>
  </si>
  <si>
    <t>413 (68.1%)</t>
  </si>
  <si>
    <t>9 (0.7%)</t>
  </si>
  <si>
    <t>165 (22.2%)</t>
  </si>
  <si>
    <t>165 (74.6%)</t>
  </si>
  <si>
    <t>2 (0.3%)</t>
  </si>
  <si>
    <t>13 (1.7%)</t>
  </si>
  <si>
    <t>9 (1.2%)</t>
  </si>
  <si>
    <t>2016 Vote and %</t>
  </si>
  <si>
    <t>2012 Vote and %</t>
  </si>
  <si>
    <t>Raw Vote Diff</t>
  </si>
  <si>
    <t xml:space="preserve">Clinton </t>
  </si>
  <si>
    <t>Net R Swing</t>
  </si>
  <si>
    <t>528  (37.4%)</t>
  </si>
  <si>
    <t>744  (52.7%)</t>
  </si>
  <si>
    <t>24  (1.7%)</t>
  </si>
  <si>
    <t>77  (5.4%)</t>
  </si>
  <si>
    <t>40  (2.8%)</t>
  </si>
  <si>
    <t>667  (38.6%)</t>
  </si>
  <si>
    <t>907  (52.5%)</t>
  </si>
  <si>
    <t>20  (1.2%)</t>
  </si>
  <si>
    <t>86  (5.0%)</t>
  </si>
  <si>
    <t>49  (2.8%)</t>
  </si>
  <si>
    <t>267  (35.7%)</t>
  </si>
  <si>
    <t>400  (53.5%)</t>
  </si>
  <si>
    <t>11  (1.5%)</t>
  </si>
  <si>
    <t>45  (6.0%)</t>
  </si>
  <si>
    <t>24  (3.2%)</t>
  </si>
  <si>
    <t>456  (32.5%)</t>
  </si>
  <si>
    <t>827  (59.0%)</t>
  </si>
  <si>
    <t>18  (1.3%)</t>
  </si>
  <si>
    <t>70  (5.0%)</t>
  </si>
  <si>
    <t>31  (2.2%)</t>
  </si>
  <si>
    <t>925  (44.2%)</t>
  </si>
  <si>
    <t>1050  (50.1%)</t>
  </si>
  <si>
    <t>12  (0.6%)</t>
  </si>
  <si>
    <t>73  (3.5%)</t>
  </si>
  <si>
    <t>35  (1.7%)</t>
  </si>
  <si>
    <t>811  (43.4%)</t>
  </si>
  <si>
    <t>923  (49.4%)</t>
  </si>
  <si>
    <t>10  (0.5%)</t>
  </si>
  <si>
    <t>86  (4.6%)</t>
  </si>
  <si>
    <t>40  (2.1%)</t>
  </si>
  <si>
    <t>731  (44.1%)</t>
  </si>
  <si>
    <t>809  (48.8%)</t>
  </si>
  <si>
    <t>15  (0.9%)</t>
  </si>
  <si>
    <t>68  (4.1%)</t>
  </si>
  <si>
    <t>35  (2.1%)</t>
  </si>
  <si>
    <t>894  (44.5%)</t>
  </si>
  <si>
    <t>1082  (53.9%)</t>
  </si>
  <si>
    <t>4  (0.2%)</t>
  </si>
  <si>
    <t>17  (0.8%)</t>
  </si>
  <si>
    <t>11  (0.5%)</t>
  </si>
  <si>
    <t>760  (40.0%)</t>
  </si>
  <si>
    <t>1106  (58.2%)</t>
  </si>
  <si>
    <t>2  (0.1%)</t>
  </si>
  <si>
    <t>14  (0.7%)</t>
  </si>
  <si>
    <t>17  (0.9%)</t>
  </si>
  <si>
    <t>729  (44.7%)</t>
  </si>
  <si>
    <t>872  (53.4%)</t>
  </si>
  <si>
    <t>17  (1.0%)</t>
  </si>
  <si>
    <t>10  (0.6%)</t>
  </si>
  <si>
    <t>816  (44.8%)</t>
  </si>
  <si>
    <t>878  (48.2%)</t>
  </si>
  <si>
    <t>13  (0.7%)</t>
  </si>
  <si>
    <t>71  (3.9%)</t>
  </si>
  <si>
    <t>42  (2.3%)</t>
  </si>
  <si>
    <t>1260  (55.7%)</t>
  </si>
  <si>
    <t>859  (38.0%)</t>
  </si>
  <si>
    <t>84  (3.7%)</t>
  </si>
  <si>
    <t>47  (2.1%)</t>
  </si>
  <si>
    <t>738  (44.9%)</t>
  </si>
  <si>
    <t>883  (53.8%)</t>
  </si>
  <si>
    <t>1  (0.1%)</t>
  </si>
  <si>
    <t>13  (0.8%)</t>
  </si>
  <si>
    <t>7  (0.4%)</t>
  </si>
  <si>
    <t>1163  (55.2%)</t>
  </si>
  <si>
    <t>919  (43.7%)</t>
  </si>
  <si>
    <t>1  (0.0%)</t>
  </si>
  <si>
    <t>13  (0.6%)</t>
  </si>
  <si>
    <t>9  (0.4%)</t>
  </si>
  <si>
    <t>Margin Victory</t>
  </si>
  <si>
    <t>Margin Trump Victory</t>
  </si>
  <si>
    <t>Turnout Change</t>
  </si>
  <si>
    <t>Turnout % Change</t>
  </si>
  <si>
    <t>Periphery</t>
  </si>
  <si>
    <t>College/Hills</t>
  </si>
  <si>
    <t>514  (43.5%)</t>
  </si>
  <si>
    <t>571  (48.3%)</t>
  </si>
  <si>
    <t>6  (0.5%)</t>
  </si>
  <si>
    <t>54  (4.6%)</t>
  </si>
  <si>
    <t>36  (3.0%)</t>
  </si>
  <si>
    <t>563  (40.8%)</t>
  </si>
  <si>
    <t>716  (51.8%)</t>
  </si>
  <si>
    <t>14  (1.0%)</t>
  </si>
  <si>
    <t>60  (4.3%)</t>
  </si>
  <si>
    <t>28  (2.0%)</t>
  </si>
  <si>
    <t>345  (31.2%)</t>
  </si>
  <si>
    <t>651  (58.8%)</t>
  </si>
  <si>
    <t>22  (2.0%)</t>
  </si>
  <si>
    <t>66  (6.0%)</t>
  </si>
  <si>
    <t>23  (2.1%)</t>
  </si>
  <si>
    <t>480  (39.0%)</t>
  </si>
  <si>
    <t>731  (59.4%)</t>
  </si>
  <si>
    <t>3  (0.2%)</t>
  </si>
  <si>
    <t>7  (0.6%)</t>
  </si>
  <si>
    <t>10  (0.8%)</t>
  </si>
  <si>
    <t>663  (39.8%)</t>
  </si>
  <si>
    <t>966  (57.9%)</t>
  </si>
  <si>
    <t>24  (1.4%)</t>
  </si>
  <si>
    <t>641  (32.8%)</t>
  </si>
  <si>
    <t>1279  (65.4%)</t>
  </si>
  <si>
    <t>8  (0.4%)</t>
  </si>
  <si>
    <t>21  (1.1%)</t>
  </si>
  <si>
    <t>6  (0.3%)</t>
  </si>
  <si>
    <t>482  (32.1%)</t>
  </si>
  <si>
    <t>995  (66.3%)</t>
  </si>
  <si>
    <t>6  (0.4%)</t>
  </si>
  <si>
    <t>11  (0.7%)</t>
  </si>
  <si>
    <t>7  (0.5%)</t>
  </si>
  <si>
    <t>238  (27.1%)</t>
  </si>
  <si>
    <t>610  (69.5%)</t>
  </si>
  <si>
    <t>5  (0.6%)</t>
  </si>
  <si>
    <t>18  (2.1%)</t>
  </si>
  <si>
    <t>7  (0.8%)</t>
  </si>
  <si>
    <t>378  (29.5%)</t>
  </si>
  <si>
    <t>868  (67.7%)</t>
  </si>
  <si>
    <t>4  (0.3%)</t>
  </si>
  <si>
    <t>22  (1.7%)</t>
  </si>
  <si>
    <t>514  (34.2%)</t>
  </si>
  <si>
    <t>957  (63.8%)</t>
  </si>
  <si>
    <t>16  (1.1%)</t>
  </si>
  <si>
    <t>8  (0.5%)</t>
  </si>
  <si>
    <t>450  (40.2%)</t>
  </si>
  <si>
    <t>585  (52.2%)</t>
  </si>
  <si>
    <t>13  (1.2%)</t>
  </si>
  <si>
    <t>52  (4.6%)</t>
  </si>
  <si>
    <t>20  (1.8%)</t>
  </si>
  <si>
    <t>462  (38.9%)</t>
  </si>
  <si>
    <t>710  (59.7%)</t>
  </si>
  <si>
    <t>2  (0.2%)</t>
  </si>
  <si>
    <t>8  (0.7%)</t>
  </si>
  <si>
    <t>952  (49.6%)</t>
  </si>
  <si>
    <t>836  (43.6%)</t>
  </si>
  <si>
    <t>16  (0.8%)</t>
  </si>
  <si>
    <t>86  (4.5%)</t>
  </si>
  <si>
    <t>29  (1.5%)</t>
  </si>
  <si>
    <t>818  (43.0%)</t>
  </si>
  <si>
    <t>970  (51.0%)</t>
  </si>
  <si>
    <t>9  (0.5%)</t>
  </si>
  <si>
    <t>64  (3.4%)</t>
  </si>
  <si>
    <t>645  (40.4%)</t>
  </si>
  <si>
    <t>857  (53.7%)</t>
  </si>
  <si>
    <t>55  (3.4%)</t>
  </si>
  <si>
    <t>25  (1.6%)</t>
  </si>
  <si>
    <t>645  (37.6%)</t>
  </si>
  <si>
    <t>936  (54.6%)</t>
  </si>
  <si>
    <t>22  (1.3%)</t>
  </si>
  <si>
    <t>64  (3.7%)</t>
  </si>
  <si>
    <t>47  (2.7%)</t>
  </si>
  <si>
    <t>898  (46.1%)</t>
  </si>
  <si>
    <t>1027  (52.7%)</t>
  </si>
  <si>
    <t>5  (0.3%)</t>
  </si>
  <si>
    <t>882  (45.7%)</t>
  </si>
  <si>
    <t>1019  (52.8%)</t>
  </si>
  <si>
    <t>19  (1.0%)</t>
  </si>
  <si>
    <t>554  (33.2%)</t>
  </si>
  <si>
    <t>1094  (65.5%)</t>
  </si>
  <si>
    <t>12  (0.7%)</t>
  </si>
  <si>
    <t>651  (37.2%)</t>
  </si>
  <si>
    <t>1064  (60.8%)</t>
  </si>
  <si>
    <t>16  (0.9%)</t>
  </si>
  <si>
    <t>14  (0.8%)</t>
  </si>
  <si>
    <t>33 - Cascade</t>
  </si>
  <si>
    <t>34 - Peosta/Centralia</t>
  </si>
  <si>
    <t>35 - Holy Cross/Luxemburg/New Vienna</t>
  </si>
  <si>
    <t>36 - Dubuque North</t>
  </si>
  <si>
    <t>37 - Dyersville</t>
  </si>
  <si>
    <t>38 - Dyersville</t>
  </si>
  <si>
    <t>39 - Worthington/Dodge</t>
  </si>
  <si>
    <t>40 - Farley</t>
  </si>
  <si>
    <t>41 - Epworth/Bankston</t>
  </si>
  <si>
    <t>42 - Rickardsville/Sherrill/Balltown</t>
  </si>
  <si>
    <t>43 - Table Mound/Zwingle</t>
  </si>
  <si>
    <t>44 - Bernard</t>
  </si>
  <si>
    <t>45 - Table Mound West</t>
  </si>
  <si>
    <t>681  (51.7%)</t>
  </si>
  <si>
    <t>554  (42.0%)</t>
  </si>
  <si>
    <t>57  (4.3%)</t>
  </si>
  <si>
    <t>24  (1.8%)</t>
  </si>
  <si>
    <t>1276  (57.5%)</t>
  </si>
  <si>
    <t>805  (36.3%)</t>
  </si>
  <si>
    <t>7  (0.3%)</t>
  </si>
  <si>
    <t>93  (4.2%)</t>
  </si>
  <si>
    <t>37  (1.7%)</t>
  </si>
  <si>
    <t>930  (68.0%)</t>
  </si>
  <si>
    <t>364  (26.6%)</t>
  </si>
  <si>
    <t>54  (3.9%)</t>
  </si>
  <si>
    <t>901  (56.2%)</t>
  </si>
  <si>
    <t>598  (37.3%)</t>
  </si>
  <si>
    <t>9  (0.6%)</t>
  </si>
  <si>
    <t>60  (3.7%)</t>
  </si>
  <si>
    <t>36  (2.2%)</t>
  </si>
  <si>
    <t>414  (60.3%)</t>
  </si>
  <si>
    <t>242  (35.2%)</t>
  </si>
  <si>
    <t>3  (0.4%)</t>
  </si>
  <si>
    <t>13  (1.9%)</t>
  </si>
  <si>
    <t>15  (2.2%)</t>
  </si>
  <si>
    <t>414  (59.5%)</t>
  </si>
  <si>
    <t>231  (33.2%)</t>
  </si>
  <si>
    <t>4  (0.6%)</t>
  </si>
  <si>
    <t>36  (5.2%)</t>
  </si>
  <si>
    <t>11  (1.6%)</t>
  </si>
  <si>
    <t>890  (63.7%)</t>
  </si>
  <si>
    <t>430  (30.8%)</t>
  </si>
  <si>
    <t>5  (0.4%)</t>
  </si>
  <si>
    <t>44  (3.1%)</t>
  </si>
  <si>
    <t>442  (55.5%)</t>
  </si>
  <si>
    <t>305  (38.3%)</t>
  </si>
  <si>
    <t>38  (4.8%)</t>
  </si>
  <si>
    <t>8  (1.0%)</t>
  </si>
  <si>
    <t>801  (54.3%)</t>
  </si>
  <si>
    <t>592  (40.1%)</t>
  </si>
  <si>
    <t>50  (3.4%)</t>
  </si>
  <si>
    <t>28  (1.9%)</t>
  </si>
  <si>
    <t>979  (58.0%)</t>
  </si>
  <si>
    <t>592  (35.1%)</t>
  </si>
  <si>
    <t>73  (4.3%)</t>
  </si>
  <si>
    <t>1048  (55.6%)</t>
  </si>
  <si>
    <t>743  (39.4%)</t>
  </si>
  <si>
    <t>53  (2.8%)</t>
  </si>
  <si>
    <t>31  (1.6%)</t>
  </si>
  <si>
    <t>216  (60.0%)</t>
  </si>
  <si>
    <t>121  (33.6%)</t>
  </si>
  <si>
    <t>2  (0.6%)</t>
  </si>
  <si>
    <t>14  (3.9%)</t>
  </si>
  <si>
    <t>7  (1.9%)</t>
  </si>
  <si>
    <t>787  (57.7%)</t>
  </si>
  <si>
    <t>495  (36.3%)</t>
  </si>
  <si>
    <t>57  (4.2%)</t>
  </si>
  <si>
    <t>20  (1.5%)</t>
  </si>
  <si>
    <t>557  (42.1%)</t>
  </si>
  <si>
    <t>744  (56.2%)</t>
  </si>
  <si>
    <t>15  (1.1%)</t>
  </si>
  <si>
    <t>1091  (53.3%)</t>
  </si>
  <si>
    <t>930  (45.4%)</t>
  </si>
  <si>
    <t>753  (56.2%)</t>
  </si>
  <si>
    <t>566  (42.3%)</t>
  </si>
  <si>
    <t>8  (0.6%)</t>
  </si>
  <si>
    <t>10  (0.7%)</t>
  </si>
  <si>
    <t>809  (51.4%)</t>
  </si>
  <si>
    <t>746  (47.4%)</t>
  </si>
  <si>
    <t>346  (48.6%)</t>
  </si>
  <si>
    <t>358  (50.3%)</t>
  </si>
  <si>
    <t>0  (0.0%)</t>
  </si>
  <si>
    <t>389  (56.5%)</t>
  </si>
  <si>
    <t>289  (41.9%)</t>
  </si>
  <si>
    <t>6  (0.9%)</t>
  </si>
  <si>
    <t>798  (56.7%)</t>
  </si>
  <si>
    <t>595  (42.3%)</t>
  </si>
  <si>
    <t>311  (39.6%)</t>
  </si>
  <si>
    <t>464  (59.1%)</t>
  </si>
  <si>
    <t>2  (0.3%)</t>
  </si>
  <si>
    <t>6  (0.8%)</t>
  </si>
  <si>
    <t>629  (41.7%)</t>
  </si>
  <si>
    <t>859  (56.9%)</t>
  </si>
  <si>
    <t>736  (45.6%)</t>
  </si>
  <si>
    <t>847  (52.5%)</t>
  </si>
  <si>
    <t>845  (45.1%)</t>
  </si>
  <si>
    <t>997  (53.2%)</t>
  </si>
  <si>
    <t>15  (0.8%)</t>
  </si>
  <si>
    <t>141  (39.3%)</t>
  </si>
  <si>
    <t>210  (58.5%)</t>
  </si>
  <si>
    <t>1  (0.3%)</t>
  </si>
  <si>
    <t>5  (1.4%)</t>
  </si>
  <si>
    <t>775  (54.4%)</t>
  </si>
  <si>
    <t>630  (44.2%)</t>
  </si>
  <si>
    <t>12  (0.8%)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</si>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</sst>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3" fontId="0" fillId="0" borderId="0" xfId="0" applyNumberFormat="1"/>
    <xf numFmtId="0" fontId="0" fillId="0" borderId="0" xfId="1" quotePrefix="1" applyNumberFormat="1" applyFont="1"/>
    <xf numFmtId="0" fontId="2" fillId="0" borderId="0" xfId="0" applyFont="1"/>
    <xf numFmtId="9" fontId="0" fillId="0" borderId="0" xfId="1" applyFont="1"/>
  </cellXfs>
  <cellStyles count="2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9"/>
  <sheetViews>
    <sheetView workbookViewId="0">
      <selection activeCell="D19" sqref="D19"/>
    </sheetView>
  </sheetViews>
  <sheetFormatPr baseColWidth="10" defaultRowHeight="16" x14ac:dyDescent="0.2"/>
  <cols>
    <col min="1" max="1" width="39.1640625" customWidth="1"/>
    <col min="2" max="2" width="23.83203125" customWidth="1"/>
    <col min="3" max="3" width="19.6640625" customWidth="1"/>
    <col min="4" max="4" width="17.5" style="9" customWidth="1"/>
  </cols>
  <sheetData>
    <row r="3" spans="1:4" x14ac:dyDescent="0.2">
      <c r="B3" t="s">
        <v>190</v>
      </c>
      <c r="C3" t="s">
        <v>192</v>
      </c>
      <c r="D3" s="9" t="s">
        <v>64</v>
      </c>
    </row>
    <row r="4" spans="1:4" x14ac:dyDescent="0.2">
      <c r="A4" t="s">
        <v>0</v>
      </c>
      <c r="B4" s="9">
        <v>6.044815007816573E-2</v>
      </c>
      <c r="C4" s="9">
        <v>-1.5112037519541427E-2</v>
      </c>
      <c r="D4" s="9">
        <v>0.1266699159919234</v>
      </c>
    </row>
    <row r="5" spans="1:4" x14ac:dyDescent="0.2">
      <c r="A5" t="s">
        <v>1</v>
      </c>
      <c r="B5" s="9">
        <v>-7.9957916885849523E-2</v>
      </c>
      <c r="C5" s="9">
        <v>-1.5781167806417674E-2</v>
      </c>
      <c r="D5" s="9">
        <v>-9.0102213912870988E-3</v>
      </c>
    </row>
    <row r="6" spans="1:4" x14ac:dyDescent="0.2">
      <c r="A6" t="s">
        <v>2</v>
      </c>
      <c r="B6" s="9">
        <v>-0.1205357142857143</v>
      </c>
      <c r="C6" s="9">
        <v>-6.160714285714286E-2</v>
      </c>
      <c r="D6" s="9">
        <v>8.804292322479873E-2</v>
      </c>
    </row>
    <row r="7" spans="1:4" x14ac:dyDescent="0.2">
      <c r="A7" t="s">
        <v>56</v>
      </c>
      <c r="B7" s="9">
        <v>-5.9665871121718339E-2</v>
      </c>
      <c r="C7" s="9">
        <v>4.1527446300715989E-2</v>
      </c>
      <c r="D7" s="9">
        <v>3.3959626886249761E-2</v>
      </c>
    </row>
    <row r="8" spans="1:4" x14ac:dyDescent="0.2">
      <c r="A8" t="s">
        <v>3</v>
      </c>
      <c r="B8" s="9">
        <v>-5.989304812834223E-2</v>
      </c>
      <c r="C8" s="9">
        <v>-1.5508021390374332E-2</v>
      </c>
      <c r="D8" s="9">
        <v>0.12230811037613387</v>
      </c>
    </row>
    <row r="9" spans="1:4" x14ac:dyDescent="0.2">
      <c r="A9" t="s">
        <v>4</v>
      </c>
      <c r="B9" s="9">
        <v>-4.7044632086851612E-2</v>
      </c>
      <c r="C9" s="9">
        <v>1.5681544028950542E-2</v>
      </c>
      <c r="D9" s="9">
        <v>4.0577916932756197E-2</v>
      </c>
    </row>
    <row r="10" spans="1:4" x14ac:dyDescent="0.2">
      <c r="A10" t="s">
        <v>5</v>
      </c>
      <c r="B10" s="9">
        <v>-0.1522546419098143</v>
      </c>
      <c r="C10" s="9">
        <v>-0.10185676392572944</v>
      </c>
      <c r="D10" s="9">
        <v>7.8366446198033513E-2</v>
      </c>
    </row>
    <row r="11" spans="1:4" x14ac:dyDescent="0.2">
      <c r="A11" t="s">
        <v>6</v>
      </c>
      <c r="B11" s="9">
        <v>-4.8264182895850993E-2</v>
      </c>
      <c r="C11" s="9">
        <v>-4.2337002540220152E-2</v>
      </c>
      <c r="D11" s="9">
        <v>0.15563508599123271</v>
      </c>
    </row>
    <row r="12" spans="1:4" x14ac:dyDescent="0.2">
      <c r="A12" t="s">
        <v>7</v>
      </c>
      <c r="B12" s="9">
        <v>-0.15286624203821658</v>
      </c>
      <c r="C12" s="9">
        <v>-0.17975937721160651</v>
      </c>
      <c r="D12" s="9">
        <v>2.8897405232329365E-2</v>
      </c>
    </row>
    <row r="13" spans="1:4" x14ac:dyDescent="0.2">
      <c r="A13" t="s">
        <v>8</v>
      </c>
      <c r="B13" s="9">
        <v>-0.13880855986119145</v>
      </c>
      <c r="C13" s="9">
        <v>-0.13071139386928859</v>
      </c>
      <c r="D13" s="9">
        <v>0.18753415113625099</v>
      </c>
    </row>
    <row r="14" spans="1:4" x14ac:dyDescent="0.2">
      <c r="A14" t="s">
        <v>9</v>
      </c>
      <c r="B14" s="9">
        <v>-0.11078928312816799</v>
      </c>
      <c r="C14" s="9">
        <v>-8.6893555394641567E-2</v>
      </c>
      <c r="D14" s="9">
        <v>0.23098286877056617</v>
      </c>
    </row>
    <row r="15" spans="1:4" x14ac:dyDescent="0.2">
      <c r="A15" t="s">
        <v>10</v>
      </c>
      <c r="B15" s="9">
        <v>-0.13274890419536634</v>
      </c>
      <c r="C15" s="9">
        <v>-4.5710707576706325E-2</v>
      </c>
      <c r="D15" s="9">
        <v>0.19060438921780731</v>
      </c>
    </row>
    <row r="16" spans="1:4" x14ac:dyDescent="0.2">
      <c r="A16" t="s">
        <v>12</v>
      </c>
      <c r="B16" s="9">
        <v>-7.2222222222222243E-2</v>
      </c>
      <c r="C16" s="9">
        <v>-0.17407407407407408</v>
      </c>
      <c r="D16" s="9">
        <v>0.3370837714686295</v>
      </c>
    </row>
    <row r="17" spans="1:4" x14ac:dyDescent="0.2">
      <c r="A17" t="s">
        <v>11</v>
      </c>
      <c r="B17" s="9">
        <v>-0.2295973884657237</v>
      </c>
      <c r="C17" s="9">
        <v>-9.2491838955386291E-2</v>
      </c>
      <c r="D17" s="9">
        <v>0.24849026093666676</v>
      </c>
    </row>
    <row r="18" spans="1:4" x14ac:dyDescent="0.2">
      <c r="A18" t="s">
        <v>13</v>
      </c>
      <c r="B18" s="9">
        <v>-0.10082150858849886</v>
      </c>
      <c r="C18" s="9">
        <v>-1.1949215832710979E-2</v>
      </c>
      <c r="D18" s="9">
        <v>0.27556225524913952</v>
      </c>
    </row>
    <row r="19" spans="1:4" x14ac:dyDescent="0.2">
      <c r="A19" t="s">
        <v>14</v>
      </c>
      <c r="B19" s="9">
        <v>-0.35665294924554186</v>
      </c>
      <c r="C19" s="9">
        <v>-2.0576131687242798E-2</v>
      </c>
      <c r="D19" s="9">
        <v>0.16754059914155492</v>
      </c>
    </row>
    <row r="20" spans="1:4" x14ac:dyDescent="0.2">
      <c r="A20" t="s">
        <v>15</v>
      </c>
      <c r="B20" s="9">
        <v>-0.17804551539491298</v>
      </c>
      <c r="C20" s="9">
        <v>-0.1753681392235609</v>
      </c>
      <c r="D20" s="9">
        <v>0.24564468961647651</v>
      </c>
    </row>
    <row r="21" spans="1:4" x14ac:dyDescent="0.2">
      <c r="A21" t="s">
        <v>16</v>
      </c>
      <c r="B21" s="9">
        <v>-0.27642276422764228</v>
      </c>
      <c r="C21" s="9">
        <v>-0.15808491418247517</v>
      </c>
      <c r="D21" s="9">
        <v>0.10579252438390213</v>
      </c>
    </row>
    <row r="22" spans="1:4" x14ac:dyDescent="0.2">
      <c r="A22" t="s">
        <v>17</v>
      </c>
      <c r="B22" s="9">
        <v>-0.26462196861626253</v>
      </c>
      <c r="C22" s="9">
        <v>-7.0613409415121259E-2</v>
      </c>
      <c r="D22" s="9">
        <v>3.051460699999331E-2</v>
      </c>
    </row>
    <row r="23" spans="1:4" x14ac:dyDescent="0.2">
      <c r="A23" t="s">
        <v>18</v>
      </c>
      <c r="B23" s="9">
        <v>-0.16977829638273051</v>
      </c>
      <c r="C23" s="9">
        <v>-2.1003500583430573E-2</v>
      </c>
      <c r="D23" s="9">
        <v>6.6221703617269478E-2</v>
      </c>
    </row>
    <row r="24" spans="1:4" x14ac:dyDescent="0.2">
      <c r="A24" t="s">
        <v>19</v>
      </c>
      <c r="B24" s="9">
        <v>-3.4065934065934056E-2</v>
      </c>
      <c r="C24" s="9">
        <v>9.7802197802197802E-2</v>
      </c>
      <c r="D24" s="9">
        <v>5.4241008686806536E-2</v>
      </c>
    </row>
    <row r="25" spans="1:4" x14ac:dyDescent="0.2">
      <c r="A25" t="s">
        <v>53</v>
      </c>
      <c r="B25" s="9">
        <v>0.17735515258735074</v>
      </c>
      <c r="C25" s="9">
        <v>6.8996019460415739E-2</v>
      </c>
      <c r="D25" s="9">
        <v>6.1440663276186802E-2</v>
      </c>
    </row>
    <row r="26" spans="1:4" x14ac:dyDescent="0.2">
      <c r="A26" t="s">
        <v>20</v>
      </c>
      <c r="B26" s="9">
        <v>9.6358118361153267E-2</v>
      </c>
      <c r="C26" s="9">
        <v>-4.552352048558422E-3</v>
      </c>
      <c r="D26" s="9">
        <v>0.23759678905601728</v>
      </c>
    </row>
    <row r="27" spans="1:4" x14ac:dyDescent="0.2">
      <c r="A27" t="s">
        <v>21</v>
      </c>
      <c r="B27" s="9">
        <v>0.21235347159603246</v>
      </c>
      <c r="C27" s="9">
        <v>7.6645626690712357E-2</v>
      </c>
      <c r="D27" s="9">
        <v>0.13374019034603246</v>
      </c>
    </row>
    <row r="28" spans="1:4" x14ac:dyDescent="0.2">
      <c r="A28" t="s">
        <v>22</v>
      </c>
      <c r="B28" s="9">
        <v>0.41374269005847952</v>
      </c>
      <c r="C28" s="9">
        <v>2.1198830409356724E-2</v>
      </c>
      <c r="D28" s="9">
        <v>0.27408623001367</v>
      </c>
    </row>
    <row r="29" spans="1:4" x14ac:dyDescent="0.2">
      <c r="A29" t="s">
        <v>23</v>
      </c>
      <c r="B29" s="9">
        <v>0.18890274314214467</v>
      </c>
      <c r="C29" s="9">
        <v>1.8703241895261846E-2</v>
      </c>
      <c r="D29" s="9">
        <v>0.14887733018153476</v>
      </c>
    </row>
    <row r="30" spans="1:4" x14ac:dyDescent="0.2">
      <c r="A30" t="s">
        <v>24</v>
      </c>
      <c r="B30" s="9">
        <v>0.25036390101892281</v>
      </c>
      <c r="C30" s="9">
        <v>-3.6390101892285295E-2</v>
      </c>
      <c r="D30" s="9">
        <v>0.2672178336031924</v>
      </c>
    </row>
    <row r="31" spans="1:4" x14ac:dyDescent="0.2">
      <c r="A31" t="s">
        <v>25</v>
      </c>
      <c r="B31" s="9">
        <v>0.26293103448275862</v>
      </c>
      <c r="C31" s="9">
        <v>1.0057471264367816E-2</v>
      </c>
      <c r="D31" s="9">
        <v>0.11779315349582103</v>
      </c>
    </row>
    <row r="32" spans="1:4" x14ac:dyDescent="0.2">
      <c r="A32" t="s">
        <v>26</v>
      </c>
      <c r="B32" s="9">
        <v>0.32927702219040805</v>
      </c>
      <c r="C32" s="9">
        <v>-7.1581961345740875E-3</v>
      </c>
      <c r="D32" s="9">
        <v>0.18499841522523397</v>
      </c>
    </row>
    <row r="33" spans="1:4" x14ac:dyDescent="0.2">
      <c r="A33" t="s">
        <v>27</v>
      </c>
      <c r="B33" s="9">
        <v>0.17211055276381909</v>
      </c>
      <c r="C33" s="9">
        <v>1.3819095477386936E-2</v>
      </c>
      <c r="D33" s="9">
        <v>0.36701501136254516</v>
      </c>
    </row>
    <row r="34" spans="1:4" x14ac:dyDescent="0.2">
      <c r="A34" t="s">
        <v>28</v>
      </c>
      <c r="B34" s="9">
        <v>0.14169491525423727</v>
      </c>
      <c r="C34" s="9">
        <v>-2.305084745762712E-2</v>
      </c>
      <c r="D34" s="9">
        <v>0.29411373566510546</v>
      </c>
    </row>
    <row r="35" spans="1:4" x14ac:dyDescent="0.2">
      <c r="A35" t="s">
        <v>29</v>
      </c>
      <c r="B35" s="9">
        <v>0.22926540284360192</v>
      </c>
      <c r="C35" s="9">
        <v>4.4431279620853081E-2</v>
      </c>
      <c r="D35" s="9">
        <v>0.29808127389133904</v>
      </c>
    </row>
    <row r="36" spans="1:4" x14ac:dyDescent="0.2">
      <c r="A36" t="s">
        <v>30</v>
      </c>
      <c r="B36" s="9">
        <v>0.16188959660297236</v>
      </c>
      <c r="C36" s="9">
        <v>5.8386411889596599E-3</v>
      </c>
      <c r="D36" s="9">
        <v>0.24304282671509192</v>
      </c>
    </row>
    <row r="37" spans="1:4" x14ac:dyDescent="0.2">
      <c r="A37" t="s">
        <v>31</v>
      </c>
      <c r="B37" s="9">
        <v>0.26388888888888884</v>
      </c>
      <c r="C37" s="9">
        <v>2.7777777777777779E-3</v>
      </c>
      <c r="D37" s="9">
        <v>0.45608944599195295</v>
      </c>
    </row>
    <row r="38" spans="1:4" x14ac:dyDescent="0.2">
      <c r="A38" t="s">
        <v>32</v>
      </c>
      <c r="B38" s="9">
        <v>0.21423330887747616</v>
      </c>
      <c r="C38" s="9">
        <v>-4.5487894350696993E-2</v>
      </c>
      <c r="D38" s="9">
        <v>0.11247892291256384</v>
      </c>
    </row>
    <row r="39" spans="1:4" x14ac:dyDescent="0.2">
      <c r="A39" t="s">
        <v>57</v>
      </c>
      <c r="B39" s="9">
        <v>1.2268457995615545E-2</v>
      </c>
      <c r="C39" s="9">
        <v>-2.3591641358782004E-2</v>
      </c>
      <c r="D39" s="9">
        <v>0.1593977856177321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57"/>
  <sheetViews>
    <sheetView tabSelected="1" zoomScaleNormal="94" zoomScalePageLayoutView="94" workbookViewId="0">
      <pane xSplit="1" topLeftCell="B1" activePane="topRight" state="frozen"/>
      <selection pane="topRight" activeCell="D23" sqref="D23"/>
    </sheetView>
  </sheetViews>
  <sheetFormatPr baseColWidth="10" defaultRowHeight="16" x14ac:dyDescent="0.2"/>
  <cols>
    <col min="1" max="1" width="25.83203125" customWidth="1"/>
    <col min="2" max="2" width="21.1640625" customWidth="1"/>
    <col min="3" max="16" width="10.83203125" customWidth="1"/>
  </cols>
  <sheetData>
    <row r="2" spans="1:60" x14ac:dyDescent="0.2">
      <c r="C2" t="s">
        <v>58</v>
      </c>
      <c r="J2" t="s">
        <v>59</v>
      </c>
      <c r="Q2" t="s">
        <v>60</v>
      </c>
      <c r="Y2" t="s">
        <v>61</v>
      </c>
      <c r="AF2" t="s">
        <v>62</v>
      </c>
      <c r="AL2" t="s">
        <v>63</v>
      </c>
      <c r="AV2" t="s">
        <v>58</v>
      </c>
      <c r="BC2" t="s">
        <v>59</v>
      </c>
    </row>
    <row r="3" spans="1:60" x14ac:dyDescent="0.2">
      <c r="C3" t="s">
        <v>48</v>
      </c>
      <c r="D3" t="s">
        <v>49</v>
      </c>
      <c r="E3" t="s">
        <v>50</v>
      </c>
      <c r="F3" t="s">
        <v>51</v>
      </c>
      <c r="G3" t="s">
        <v>52</v>
      </c>
      <c r="H3" t="s">
        <v>57</v>
      </c>
      <c r="J3" t="s">
        <v>54</v>
      </c>
      <c r="K3" t="s">
        <v>55</v>
      </c>
      <c r="L3" t="s">
        <v>50</v>
      </c>
      <c r="M3" t="s">
        <v>51</v>
      </c>
      <c r="N3" t="s">
        <v>52</v>
      </c>
      <c r="O3" t="s">
        <v>57</v>
      </c>
      <c r="Q3" t="s">
        <v>48</v>
      </c>
      <c r="R3" t="s">
        <v>49</v>
      </c>
      <c r="S3" t="s">
        <v>50</v>
      </c>
      <c r="T3" t="s">
        <v>51</v>
      </c>
      <c r="U3" t="s">
        <v>52</v>
      </c>
      <c r="V3" t="s">
        <v>57</v>
      </c>
      <c r="W3" t="s">
        <v>191</v>
      </c>
      <c r="Y3" t="s">
        <v>48</v>
      </c>
      <c r="Z3" t="s">
        <v>49</v>
      </c>
      <c r="AA3" t="s">
        <v>50</v>
      </c>
      <c r="AB3" t="s">
        <v>51</v>
      </c>
      <c r="AC3" t="s">
        <v>52</v>
      </c>
      <c r="AD3" t="s">
        <v>189</v>
      </c>
      <c r="AF3" t="s">
        <v>54</v>
      </c>
      <c r="AG3" t="s">
        <v>55</v>
      </c>
      <c r="AH3" t="s">
        <v>50</v>
      </c>
      <c r="AI3" t="s">
        <v>51</v>
      </c>
      <c r="AJ3" t="s">
        <v>52</v>
      </c>
      <c r="AL3" t="s">
        <v>48</v>
      </c>
      <c r="AM3" t="s">
        <v>49</v>
      </c>
      <c r="AN3" t="s">
        <v>50</v>
      </c>
      <c r="AO3" t="s">
        <v>51</v>
      </c>
      <c r="AP3" t="s">
        <v>52</v>
      </c>
      <c r="AR3" t="s">
        <v>64</v>
      </c>
      <c r="AT3" t="s">
        <v>73</v>
      </c>
      <c r="AV3" t="s">
        <v>48</v>
      </c>
      <c r="AW3" t="s">
        <v>49</v>
      </c>
      <c r="AX3" t="s">
        <v>50</v>
      </c>
      <c r="AY3" t="s">
        <v>51</v>
      </c>
      <c r="AZ3" t="s">
        <v>52</v>
      </c>
      <c r="BA3" t="s">
        <v>57</v>
      </c>
      <c r="BC3" t="s">
        <v>54</v>
      </c>
      <c r="BD3" t="s">
        <v>55</v>
      </c>
      <c r="BE3" t="s">
        <v>50</v>
      </c>
      <c r="BF3" t="s">
        <v>51</v>
      </c>
      <c r="BG3" t="s">
        <v>52</v>
      </c>
      <c r="BH3" t="s">
        <v>57</v>
      </c>
    </row>
    <row r="4" spans="1:60" x14ac:dyDescent="0.2">
      <c r="A4" t="s">
        <v>0</v>
      </c>
      <c r="B4" t="s">
        <v>33</v>
      </c>
      <c r="C4">
        <v>952</v>
      </c>
      <c r="D4">
        <v>836</v>
      </c>
      <c r="E4">
        <v>16</v>
      </c>
      <c r="F4">
        <v>86</v>
      </c>
      <c r="G4">
        <v>29</v>
      </c>
      <c r="H4">
        <f>SUM(C4:G4)</f>
        <v>1919</v>
      </c>
      <c r="J4">
        <v>898</v>
      </c>
      <c r="K4">
        <v>1027</v>
      </c>
      <c r="L4">
        <v>1</v>
      </c>
      <c r="M4">
        <v>17</v>
      </c>
      <c r="N4">
        <v>5</v>
      </c>
      <c r="O4">
        <f>SUM(J4:N4)</f>
        <v>1948</v>
      </c>
      <c r="Q4">
        <f t="shared" ref="Q4:V4" si="0">C4-J4</f>
        <v>54</v>
      </c>
      <c r="R4">
        <f t="shared" si="0"/>
        <v>-191</v>
      </c>
      <c r="S4">
        <f t="shared" si="0"/>
        <v>15</v>
      </c>
      <c r="T4">
        <f t="shared" si="0"/>
        <v>69</v>
      </c>
      <c r="U4">
        <f t="shared" si="0"/>
        <v>24</v>
      </c>
      <c r="V4">
        <f t="shared" si="0"/>
        <v>-29</v>
      </c>
      <c r="W4" s="9">
        <f>V4/H4</f>
        <v>-1.5112037519541427E-2</v>
      </c>
      <c r="Y4" s="1">
        <v>0.49609171443460137</v>
      </c>
      <c r="Z4" s="1">
        <f>D4/H4</f>
        <v>0.43564356435643564</v>
      </c>
      <c r="AA4" s="1">
        <f>E4/H4</f>
        <v>8.3376758728504422E-3</v>
      </c>
      <c r="AB4" s="1">
        <f>F4/H4</f>
        <v>4.4815007816571134E-2</v>
      </c>
      <c r="AC4" s="1">
        <f>G4/H4</f>
        <v>1.5112037519541427E-2</v>
      </c>
      <c r="AD4" s="1">
        <f>Y4-Z4</f>
        <v>6.044815007816573E-2</v>
      </c>
      <c r="AF4" s="1">
        <f>J4/O4</f>
        <v>0.46098562628336753</v>
      </c>
      <c r="AG4" s="1">
        <f>K4/O4</f>
        <v>0.5272073921971252</v>
      </c>
      <c r="AH4" s="1">
        <f>L4/O4</f>
        <v>5.1334702258726901E-4</v>
      </c>
      <c r="AI4" s="1">
        <f>M4/O4</f>
        <v>8.7268993839835721E-3</v>
      </c>
      <c r="AJ4" s="1">
        <f>N4/O4</f>
        <v>2.5667351129363448E-3</v>
      </c>
      <c r="AL4" s="2">
        <f t="shared" ref="AL4:AL26" si="1">Y4-AF4</f>
        <v>3.5106088151233839E-2</v>
      </c>
      <c r="AM4" s="2">
        <f t="shared" ref="AM4:AM26" si="2">Z4-AG4</f>
        <v>-9.156382784068956E-2</v>
      </c>
      <c r="AN4" s="2">
        <f t="shared" ref="AN4:AN26" si="3">AA4-AH4</f>
        <v>7.8243288502631726E-3</v>
      </c>
      <c r="AO4" s="2">
        <f t="shared" ref="AO4:AO26" si="4">AB4-AI4</f>
        <v>3.6088108432587564E-2</v>
      </c>
      <c r="AP4" s="2">
        <f t="shared" ref="AP4:AP26" si="5">AC4-AJ4</f>
        <v>1.2545302406605082E-2</v>
      </c>
      <c r="AR4" s="2">
        <f>AL4-AM4</f>
        <v>0.1266699159919234</v>
      </c>
      <c r="AS4" t="s">
        <v>67</v>
      </c>
      <c r="AT4" t="s">
        <v>193</v>
      </c>
      <c r="AV4" s="7" t="str">
        <f t="shared" ref="AV4:AV39" si="6">(C4&amp;"  ("&amp;TEXT(Y4*100,"#,#0.0")&amp;"%)")</f>
        <v>952  (49.6%)</v>
      </c>
      <c r="AW4" s="7" t="str">
        <f t="shared" ref="AW4:AW39" si="7">(D4&amp;"  ("&amp;TEXT(Z4*100,"#,#0.0")&amp;"%)")</f>
        <v>836  (43.6%)</v>
      </c>
      <c r="AX4" s="7" t="str">
        <f t="shared" ref="AX4:AX39" si="8">(E4&amp;"  ("&amp;TEXT(AA4*100,"#,#0.0")&amp;"%)")</f>
        <v>16  (0.8%)</v>
      </c>
      <c r="AY4" s="7" t="str">
        <f t="shared" ref="AY4:AY39" si="9">(F4&amp;"  ("&amp;TEXT(AB4*100,"#,#0.0")&amp;"%)")</f>
        <v>86  (4.5%)</v>
      </c>
      <c r="AZ4" s="7" t="str">
        <f t="shared" ref="AZ4:AZ39" si="10">(G4&amp;"  ("&amp;TEXT(AC4*100,"#,#0.0")&amp;"%)")</f>
        <v>29  (1.5%)</v>
      </c>
      <c r="BA4" s="7">
        <f>H4</f>
        <v>1919</v>
      </c>
      <c r="BB4" s="7"/>
      <c r="BC4" s="7" t="str">
        <f t="shared" ref="BC4:BC39" si="11">(J4&amp;"  ("&amp;TEXT(AF4*100,"#,#0.0")&amp;"%)")</f>
        <v>898  (46.1%)</v>
      </c>
      <c r="BD4" s="7" t="str">
        <f t="shared" ref="BD4:BD39" si="12">(K4&amp;"  ("&amp;TEXT(AG4*100,"#,#0.0")&amp;"%)")</f>
        <v>1027  (52.7%)</v>
      </c>
      <c r="BE4" s="7" t="str">
        <f t="shared" ref="BE4:BE39" si="13">(L4&amp;"  ("&amp;TEXT(AH4*100,"#,#0.0")&amp;"%)")</f>
        <v>1  (0.1%)</v>
      </c>
      <c r="BF4" s="7" t="str">
        <f t="shared" ref="BF4:BF39" si="14">(M4&amp;"  ("&amp;TEXT(AI4*100,"#,#0.0")&amp;"%)")</f>
        <v>17  (0.9%)</v>
      </c>
      <c r="BG4" s="7" t="str">
        <f t="shared" ref="BG4:BG39" si="15">(N4&amp;"  ("&amp;TEXT(AJ4*100,"#,#0.0")&amp;"%)")</f>
        <v>5  (0.3%)</v>
      </c>
      <c r="BH4" s="7">
        <f t="shared" ref="BH4:BH39" si="16">O4</f>
        <v>1948</v>
      </c>
    </row>
    <row r="5" spans="1:60" x14ac:dyDescent="0.2">
      <c r="A5" t="s">
        <v>1</v>
      </c>
      <c r="B5" t="s">
        <v>33</v>
      </c>
      <c r="C5">
        <v>818</v>
      </c>
      <c r="D5">
        <v>970</v>
      </c>
      <c r="E5">
        <v>9</v>
      </c>
      <c r="F5">
        <v>64</v>
      </c>
      <c r="G5">
        <v>40</v>
      </c>
      <c r="H5">
        <f t="shared" ref="H5:H38" si="17">SUM(C5:G5)</f>
        <v>1901</v>
      </c>
      <c r="J5">
        <v>882</v>
      </c>
      <c r="K5">
        <v>1019</v>
      </c>
      <c r="L5">
        <v>4</v>
      </c>
      <c r="M5">
        <v>19</v>
      </c>
      <c r="N5">
        <v>7</v>
      </c>
      <c r="O5">
        <f t="shared" ref="O5:O38" si="18">SUM(J5:N5)</f>
        <v>1931</v>
      </c>
      <c r="Q5">
        <f t="shared" ref="Q5:Q38" si="19">C5-J5</f>
        <v>-64</v>
      </c>
      <c r="R5">
        <f t="shared" ref="R5:R38" si="20">D5-K5</f>
        <v>-49</v>
      </c>
      <c r="S5">
        <f t="shared" ref="S5:S38" si="21">E5-L5</f>
        <v>5</v>
      </c>
      <c r="T5">
        <f t="shared" ref="T5:T38" si="22">F5-M5</f>
        <v>45</v>
      </c>
      <c r="U5">
        <f t="shared" ref="U5:U38" si="23">G5-N5</f>
        <v>33</v>
      </c>
      <c r="V5">
        <f t="shared" ref="V5:V39" si="24">H5-O5</f>
        <v>-30</v>
      </c>
      <c r="W5" s="9">
        <f t="shared" ref="W5:W39" si="25">V5/H5</f>
        <v>-1.5781167806417674E-2</v>
      </c>
      <c r="Y5" s="1">
        <f t="shared" ref="Y5:Y39" si="26">C5/H5</f>
        <v>0.43029984218832196</v>
      </c>
      <c r="Z5" s="1">
        <f t="shared" ref="Z5:Z39" si="27">D5/H5</f>
        <v>0.51025775907417148</v>
      </c>
      <c r="AA5" s="1">
        <f t="shared" ref="AA5:AA39" si="28">E5/H5</f>
        <v>4.7343503419253023E-3</v>
      </c>
      <c r="AB5" s="1">
        <f t="shared" ref="AB5:AB39" si="29">F5/H5</f>
        <v>3.3666491320357705E-2</v>
      </c>
      <c r="AC5" s="1">
        <f t="shared" ref="AC5:AC39" si="30">G5/H5</f>
        <v>2.1041557075223566E-2</v>
      </c>
      <c r="AD5" s="1">
        <f t="shared" ref="AD5:AD39" si="31">Y5-Z5</f>
        <v>-7.9957916885849523E-2</v>
      </c>
      <c r="AF5" s="1">
        <f t="shared" ref="AF5:AF39" si="32">J5/O5</f>
        <v>0.45675815639564993</v>
      </c>
      <c r="AG5" s="1">
        <f t="shared" ref="AG5:AG39" si="33">K5/O5</f>
        <v>0.52770585189021235</v>
      </c>
      <c r="AH5" s="1">
        <f t="shared" ref="AH5:AH39" si="34">L5/O5</f>
        <v>2.0714655618850335E-3</v>
      </c>
      <c r="AI5" s="1">
        <f t="shared" ref="AI5:AI39" si="35">M5/O5</f>
        <v>9.8394614189539105E-3</v>
      </c>
      <c r="AJ5" s="1">
        <f t="shared" ref="AJ5:AJ39" si="36">N5/O5</f>
        <v>3.6250647332988087E-3</v>
      </c>
      <c r="AL5" s="2">
        <f t="shared" si="1"/>
        <v>-2.6458314207327971E-2</v>
      </c>
      <c r="AM5" s="2">
        <f t="shared" si="2"/>
        <v>-1.7448092816040872E-2</v>
      </c>
      <c r="AN5" s="2">
        <f t="shared" si="3"/>
        <v>2.6628847800402688E-3</v>
      </c>
      <c r="AO5" s="2">
        <f t="shared" si="4"/>
        <v>2.3827029901403795E-2</v>
      </c>
      <c r="AP5" s="2">
        <f t="shared" si="5"/>
        <v>1.7416492341924758E-2</v>
      </c>
      <c r="AR5" s="2">
        <f t="shared" ref="AR5:AR39" si="37">AL5-AM5</f>
        <v>-9.0102213912870988E-3</v>
      </c>
      <c r="AT5" t="s">
        <v>193</v>
      </c>
      <c r="AV5" s="7" t="str">
        <f t="shared" si="6"/>
        <v>818  (43.0%)</v>
      </c>
      <c r="AW5" s="7" t="str">
        <f t="shared" si="7"/>
        <v>970  (51.0%)</v>
      </c>
      <c r="AX5" s="7" t="str">
        <f t="shared" si="8"/>
        <v>9  (0.5%)</v>
      </c>
      <c r="AY5" s="7" t="str">
        <f t="shared" si="9"/>
        <v>64  (3.4%)</v>
      </c>
      <c r="AZ5" s="7" t="str">
        <f t="shared" si="10"/>
        <v>40  (2.1%)</v>
      </c>
      <c r="BA5" s="7">
        <f>H5</f>
        <v>1901</v>
      </c>
      <c r="BB5" s="7"/>
      <c r="BC5" s="7" t="str">
        <f t="shared" si="11"/>
        <v>882  (45.7%)</v>
      </c>
      <c r="BD5" s="7" t="str">
        <f t="shared" si="12"/>
        <v>1019  (52.8%)</v>
      </c>
      <c r="BE5" s="7" t="str">
        <f t="shared" si="13"/>
        <v>4  (0.2%)</v>
      </c>
      <c r="BF5" s="7" t="str">
        <f t="shared" si="14"/>
        <v>19  (1.0%)</v>
      </c>
      <c r="BG5" s="7" t="str">
        <f t="shared" si="15"/>
        <v>7  (0.4%)</v>
      </c>
      <c r="BH5" s="7">
        <f t="shared" si="16"/>
        <v>1931</v>
      </c>
    </row>
    <row r="6" spans="1:60" x14ac:dyDescent="0.2">
      <c r="A6" t="s">
        <v>2</v>
      </c>
      <c r="B6" t="s">
        <v>33</v>
      </c>
      <c r="C6">
        <v>450</v>
      </c>
      <c r="D6">
        <v>585</v>
      </c>
      <c r="E6">
        <v>13</v>
      </c>
      <c r="F6">
        <v>52</v>
      </c>
      <c r="G6">
        <v>20</v>
      </c>
      <c r="H6">
        <f t="shared" si="17"/>
        <v>1120</v>
      </c>
      <c r="J6">
        <v>462</v>
      </c>
      <c r="K6">
        <v>710</v>
      </c>
      <c r="L6">
        <v>2</v>
      </c>
      <c r="M6">
        <v>7</v>
      </c>
      <c r="N6">
        <v>8</v>
      </c>
      <c r="O6">
        <f t="shared" si="18"/>
        <v>1189</v>
      </c>
      <c r="Q6">
        <f t="shared" si="19"/>
        <v>-12</v>
      </c>
      <c r="R6">
        <f t="shared" si="20"/>
        <v>-125</v>
      </c>
      <c r="S6">
        <f t="shared" si="21"/>
        <v>11</v>
      </c>
      <c r="T6">
        <f t="shared" si="22"/>
        <v>45</v>
      </c>
      <c r="U6">
        <f t="shared" si="23"/>
        <v>12</v>
      </c>
      <c r="V6">
        <f t="shared" si="24"/>
        <v>-69</v>
      </c>
      <c r="W6" s="9">
        <f t="shared" si="25"/>
        <v>-6.160714285714286E-2</v>
      </c>
      <c r="Y6" s="1">
        <f t="shared" si="26"/>
        <v>0.4017857142857143</v>
      </c>
      <c r="Z6" s="1">
        <f t="shared" si="27"/>
        <v>0.5223214285714286</v>
      </c>
      <c r="AA6" s="1">
        <f t="shared" si="28"/>
        <v>1.1607142857142858E-2</v>
      </c>
      <c r="AB6" s="1">
        <f t="shared" si="29"/>
        <v>4.642857142857143E-2</v>
      </c>
      <c r="AC6" s="1">
        <f t="shared" si="30"/>
        <v>1.7857142857142856E-2</v>
      </c>
      <c r="AD6" s="1">
        <f t="shared" si="31"/>
        <v>-0.1205357142857143</v>
      </c>
      <c r="AF6" s="1">
        <f t="shared" si="32"/>
        <v>0.38856181665264927</v>
      </c>
      <c r="AG6" s="1">
        <f t="shared" si="33"/>
        <v>0.5971404541631623</v>
      </c>
      <c r="AH6" s="1">
        <f t="shared" si="34"/>
        <v>1.6820857863751051E-3</v>
      </c>
      <c r="AI6" s="1">
        <f t="shared" si="35"/>
        <v>5.8873002523128683E-3</v>
      </c>
      <c r="AJ6" s="1">
        <f t="shared" si="36"/>
        <v>6.7283431455004202E-3</v>
      </c>
      <c r="AL6" s="2">
        <f t="shared" si="1"/>
        <v>1.3223897633065029E-2</v>
      </c>
      <c r="AM6" s="2">
        <f t="shared" si="2"/>
        <v>-7.4819025591733701E-2</v>
      </c>
      <c r="AN6" s="2">
        <f t="shared" si="3"/>
        <v>9.9250570707677521E-3</v>
      </c>
      <c r="AO6" s="2">
        <f t="shared" si="4"/>
        <v>4.054127117625856E-2</v>
      </c>
      <c r="AP6" s="2">
        <f t="shared" si="5"/>
        <v>1.1128799711642436E-2</v>
      </c>
      <c r="AR6" s="2">
        <f t="shared" si="37"/>
        <v>8.804292322479873E-2</v>
      </c>
      <c r="AT6" t="s">
        <v>76</v>
      </c>
      <c r="AV6" s="7" t="str">
        <f t="shared" si="6"/>
        <v>450  (40.2%)</v>
      </c>
      <c r="AW6" s="7" t="str">
        <f t="shared" si="7"/>
        <v>585  (52.2%)</v>
      </c>
      <c r="AX6" s="7" t="str">
        <f t="shared" si="8"/>
        <v>13  (1.2%)</v>
      </c>
      <c r="AY6" s="7" t="str">
        <f t="shared" si="9"/>
        <v>52  (4.6%)</v>
      </c>
      <c r="AZ6" s="7" t="str">
        <f t="shared" si="10"/>
        <v>20  (1.8%)</v>
      </c>
      <c r="BA6" s="7">
        <f t="shared" ref="BA6:BA24" si="38">H6</f>
        <v>1120</v>
      </c>
      <c r="BB6" s="7"/>
      <c r="BC6" s="7" t="str">
        <f t="shared" si="11"/>
        <v>462  (38.9%)</v>
      </c>
      <c r="BD6" s="7" t="str">
        <f t="shared" si="12"/>
        <v>710  (59.7%)</v>
      </c>
      <c r="BE6" s="7" t="str">
        <f t="shared" si="13"/>
        <v>2  (0.2%)</v>
      </c>
      <c r="BF6" s="7" t="str">
        <f t="shared" si="14"/>
        <v>7  (0.6%)</v>
      </c>
      <c r="BG6" s="7" t="str">
        <f t="shared" si="15"/>
        <v>8  (0.7%)</v>
      </c>
      <c r="BH6" s="7">
        <f t="shared" si="16"/>
        <v>1189</v>
      </c>
    </row>
    <row r="7" spans="1:60" x14ac:dyDescent="0.2">
      <c r="A7" t="s">
        <v>56</v>
      </c>
      <c r="B7" t="s">
        <v>33</v>
      </c>
      <c r="C7">
        <v>925</v>
      </c>
      <c r="D7">
        <v>1050</v>
      </c>
      <c r="E7">
        <v>12</v>
      </c>
      <c r="F7">
        <v>73</v>
      </c>
      <c r="G7">
        <v>35</v>
      </c>
      <c r="H7">
        <f t="shared" si="17"/>
        <v>2095</v>
      </c>
      <c r="J7">
        <v>894</v>
      </c>
      <c r="K7">
        <v>1082</v>
      </c>
      <c r="L7">
        <v>4</v>
      </c>
      <c r="M7">
        <v>17</v>
      </c>
      <c r="N7">
        <v>11</v>
      </c>
      <c r="O7">
        <f t="shared" si="18"/>
        <v>2008</v>
      </c>
      <c r="Q7">
        <f t="shared" si="19"/>
        <v>31</v>
      </c>
      <c r="R7">
        <f t="shared" si="20"/>
        <v>-32</v>
      </c>
      <c r="S7">
        <f t="shared" si="21"/>
        <v>8</v>
      </c>
      <c r="T7">
        <f t="shared" si="22"/>
        <v>56</v>
      </c>
      <c r="U7">
        <f t="shared" si="23"/>
        <v>24</v>
      </c>
      <c r="V7">
        <f t="shared" si="24"/>
        <v>87</v>
      </c>
      <c r="W7" s="9">
        <f t="shared" si="25"/>
        <v>4.1527446300715989E-2</v>
      </c>
      <c r="Y7" s="1">
        <f t="shared" si="26"/>
        <v>0.441527446300716</v>
      </c>
      <c r="Z7" s="1">
        <f t="shared" si="27"/>
        <v>0.50119331742243434</v>
      </c>
      <c r="AA7" s="1">
        <f t="shared" si="28"/>
        <v>5.7279236276849641E-3</v>
      </c>
      <c r="AB7" s="1">
        <f t="shared" si="29"/>
        <v>3.484486873508353E-2</v>
      </c>
      <c r="AC7" s="1">
        <f t="shared" si="30"/>
        <v>1.6706443914081145E-2</v>
      </c>
      <c r="AD7" s="1">
        <f t="shared" si="31"/>
        <v>-5.9665871121718339E-2</v>
      </c>
      <c r="AF7" s="1">
        <f t="shared" si="32"/>
        <v>0.44521912350597609</v>
      </c>
      <c r="AG7" s="1">
        <f t="shared" si="33"/>
        <v>0.53884462151394419</v>
      </c>
      <c r="AH7" s="1">
        <f t="shared" si="34"/>
        <v>1.9920318725099601E-3</v>
      </c>
      <c r="AI7" s="1">
        <f t="shared" si="35"/>
        <v>8.4661354581673301E-3</v>
      </c>
      <c r="AJ7" s="1">
        <f t="shared" si="36"/>
        <v>5.4780876494023908E-3</v>
      </c>
      <c r="AL7" s="2">
        <f t="shared" si="1"/>
        <v>-3.691677205260091E-3</v>
      </c>
      <c r="AM7" s="2">
        <f t="shared" si="2"/>
        <v>-3.7651304091509852E-2</v>
      </c>
      <c r="AN7" s="2">
        <f t="shared" si="3"/>
        <v>3.735891755175004E-3</v>
      </c>
      <c r="AO7" s="2">
        <f t="shared" si="4"/>
        <v>2.63787332769162E-2</v>
      </c>
      <c r="AP7" s="2">
        <f t="shared" si="5"/>
        <v>1.1228356264678755E-2</v>
      </c>
      <c r="AR7" s="2">
        <f t="shared" si="37"/>
        <v>3.3959626886249761E-2</v>
      </c>
      <c r="AT7" t="s">
        <v>76</v>
      </c>
      <c r="AV7" s="7" t="str">
        <f t="shared" si="6"/>
        <v>925  (44.2%)</v>
      </c>
      <c r="AW7" s="7" t="str">
        <f t="shared" si="7"/>
        <v>1050  (50.1%)</v>
      </c>
      <c r="AX7" s="7" t="str">
        <f t="shared" si="8"/>
        <v>12  (0.6%)</v>
      </c>
      <c r="AY7" s="7" t="str">
        <f t="shared" si="9"/>
        <v>73  (3.5%)</v>
      </c>
      <c r="AZ7" s="7" t="str">
        <f t="shared" si="10"/>
        <v>35  (1.7%)</v>
      </c>
      <c r="BA7" s="7">
        <f t="shared" si="38"/>
        <v>2095</v>
      </c>
      <c r="BB7" s="7"/>
      <c r="BC7" s="7" t="str">
        <f t="shared" si="11"/>
        <v>894  (44.5%)</v>
      </c>
      <c r="BD7" s="7" t="str">
        <f t="shared" si="12"/>
        <v>1082  (53.9%)</v>
      </c>
      <c r="BE7" s="7" t="str">
        <f t="shared" si="13"/>
        <v>4  (0.2%)</v>
      </c>
      <c r="BF7" s="7" t="str">
        <f t="shared" si="14"/>
        <v>17  (0.8%)</v>
      </c>
      <c r="BG7" s="7" t="str">
        <f t="shared" si="15"/>
        <v>11  (0.5%)</v>
      </c>
      <c r="BH7" s="7">
        <f t="shared" si="16"/>
        <v>2008</v>
      </c>
    </row>
    <row r="8" spans="1:60" x14ac:dyDescent="0.2">
      <c r="A8" t="s">
        <v>3</v>
      </c>
      <c r="B8" t="s">
        <v>33</v>
      </c>
      <c r="C8">
        <v>811</v>
      </c>
      <c r="D8">
        <v>923</v>
      </c>
      <c r="E8">
        <v>10</v>
      </c>
      <c r="F8">
        <v>86</v>
      </c>
      <c r="G8">
        <v>40</v>
      </c>
      <c r="H8">
        <f t="shared" si="17"/>
        <v>1870</v>
      </c>
      <c r="J8">
        <v>760</v>
      </c>
      <c r="K8">
        <v>1106</v>
      </c>
      <c r="L8">
        <v>2</v>
      </c>
      <c r="M8">
        <v>14</v>
      </c>
      <c r="N8">
        <v>17</v>
      </c>
      <c r="O8">
        <f t="shared" si="18"/>
        <v>1899</v>
      </c>
      <c r="Q8">
        <f t="shared" si="19"/>
        <v>51</v>
      </c>
      <c r="R8">
        <f t="shared" si="20"/>
        <v>-183</v>
      </c>
      <c r="S8">
        <f t="shared" si="21"/>
        <v>8</v>
      </c>
      <c r="T8">
        <f t="shared" si="22"/>
        <v>72</v>
      </c>
      <c r="U8">
        <f t="shared" si="23"/>
        <v>23</v>
      </c>
      <c r="V8">
        <f t="shared" si="24"/>
        <v>-29</v>
      </c>
      <c r="W8" s="9">
        <f t="shared" si="25"/>
        <v>-1.5508021390374332E-2</v>
      </c>
      <c r="Y8" s="1">
        <f t="shared" si="26"/>
        <v>0.43368983957219254</v>
      </c>
      <c r="Z8" s="1">
        <f t="shared" si="27"/>
        <v>0.49358288770053477</v>
      </c>
      <c r="AA8" s="1">
        <f t="shared" si="28"/>
        <v>5.3475935828877002E-3</v>
      </c>
      <c r="AB8" s="1">
        <f t="shared" si="29"/>
        <v>4.5989304812834225E-2</v>
      </c>
      <c r="AC8" s="1">
        <f t="shared" si="30"/>
        <v>2.1390374331550801E-2</v>
      </c>
      <c r="AD8" s="1">
        <f t="shared" si="31"/>
        <v>-5.989304812834223E-2</v>
      </c>
      <c r="AF8" s="1">
        <f t="shared" si="32"/>
        <v>0.4002106371774618</v>
      </c>
      <c r="AG8" s="1">
        <f t="shared" si="33"/>
        <v>0.5824117956819379</v>
      </c>
      <c r="AH8" s="1">
        <f t="shared" si="34"/>
        <v>1.05318588730911E-3</v>
      </c>
      <c r="AI8" s="1">
        <f t="shared" si="35"/>
        <v>7.37230121116377E-3</v>
      </c>
      <c r="AJ8" s="1">
        <f t="shared" si="36"/>
        <v>8.9520800421274346E-3</v>
      </c>
      <c r="AL8" s="2">
        <f t="shared" si="1"/>
        <v>3.3479202394730734E-2</v>
      </c>
      <c r="AM8" s="2">
        <f t="shared" si="2"/>
        <v>-8.8828907981403138E-2</v>
      </c>
      <c r="AN8" s="2">
        <f t="shared" si="3"/>
        <v>4.2944076955785905E-3</v>
      </c>
      <c r="AO8" s="2">
        <f t="shared" si="4"/>
        <v>3.8617003601670453E-2</v>
      </c>
      <c r="AP8" s="2">
        <f t="shared" si="5"/>
        <v>1.2438294289423366E-2</v>
      </c>
      <c r="AR8" s="2">
        <f t="shared" si="37"/>
        <v>0.12230811037613387</v>
      </c>
      <c r="AT8" t="s">
        <v>76</v>
      </c>
      <c r="AV8" s="7" t="str">
        <f t="shared" si="6"/>
        <v>811  (43.4%)</v>
      </c>
      <c r="AW8" s="7" t="str">
        <f t="shared" si="7"/>
        <v>923  (49.4%)</v>
      </c>
      <c r="AX8" s="7" t="str">
        <f t="shared" si="8"/>
        <v>10  (0.5%)</v>
      </c>
      <c r="AY8" s="7" t="str">
        <f t="shared" si="9"/>
        <v>86  (4.6%)</v>
      </c>
      <c r="AZ8" s="7" t="str">
        <f t="shared" si="10"/>
        <v>40  (2.1%)</v>
      </c>
      <c r="BA8" s="7">
        <f t="shared" si="38"/>
        <v>1870</v>
      </c>
      <c r="BB8" s="7"/>
      <c r="BC8" s="7" t="str">
        <f t="shared" si="11"/>
        <v>760  (40.0%)</v>
      </c>
      <c r="BD8" s="7" t="str">
        <f t="shared" si="12"/>
        <v>1106  (58.2%)</v>
      </c>
      <c r="BE8" s="7" t="str">
        <f t="shared" si="13"/>
        <v>2  (0.1%)</v>
      </c>
      <c r="BF8" s="7" t="str">
        <f t="shared" si="14"/>
        <v>14  (0.7%)</v>
      </c>
      <c r="BG8" s="7" t="str">
        <f t="shared" si="15"/>
        <v>17  (0.9%)</v>
      </c>
      <c r="BH8" s="7">
        <f t="shared" si="16"/>
        <v>1899</v>
      </c>
    </row>
    <row r="9" spans="1:60" x14ac:dyDescent="0.2">
      <c r="A9" t="s">
        <v>4</v>
      </c>
      <c r="B9" t="s">
        <v>33</v>
      </c>
      <c r="C9">
        <v>731</v>
      </c>
      <c r="D9">
        <v>809</v>
      </c>
      <c r="E9">
        <v>15</v>
      </c>
      <c r="F9">
        <v>68</v>
      </c>
      <c r="G9">
        <v>35</v>
      </c>
      <c r="H9">
        <f t="shared" si="17"/>
        <v>1658</v>
      </c>
      <c r="J9">
        <v>729</v>
      </c>
      <c r="K9">
        <v>872</v>
      </c>
      <c r="L9">
        <v>4</v>
      </c>
      <c r="M9">
        <v>17</v>
      </c>
      <c r="N9">
        <v>10</v>
      </c>
      <c r="O9">
        <f t="shared" si="18"/>
        <v>1632</v>
      </c>
      <c r="Q9">
        <f t="shared" si="19"/>
        <v>2</v>
      </c>
      <c r="R9">
        <f t="shared" si="20"/>
        <v>-63</v>
      </c>
      <c r="S9">
        <f t="shared" si="21"/>
        <v>11</v>
      </c>
      <c r="T9">
        <f t="shared" si="22"/>
        <v>51</v>
      </c>
      <c r="U9">
        <f t="shared" si="23"/>
        <v>25</v>
      </c>
      <c r="V9">
        <f t="shared" si="24"/>
        <v>26</v>
      </c>
      <c r="W9" s="9">
        <f t="shared" si="25"/>
        <v>1.5681544028950542E-2</v>
      </c>
      <c r="Y9" s="1">
        <f t="shared" si="26"/>
        <v>0.44089264173703258</v>
      </c>
      <c r="Z9" s="1">
        <f t="shared" si="27"/>
        <v>0.48793727382388419</v>
      </c>
      <c r="AA9" s="1">
        <f t="shared" si="28"/>
        <v>9.0470446320868522E-3</v>
      </c>
      <c r="AB9" s="1">
        <f t="shared" si="29"/>
        <v>4.1013268998793727E-2</v>
      </c>
      <c r="AC9" s="1">
        <f t="shared" si="30"/>
        <v>2.1109770808202654E-2</v>
      </c>
      <c r="AD9" s="1">
        <f t="shared" si="31"/>
        <v>-4.7044632086851612E-2</v>
      </c>
      <c r="AF9" s="1">
        <f t="shared" si="32"/>
        <v>0.44669117647058826</v>
      </c>
      <c r="AG9" s="1">
        <f t="shared" si="33"/>
        <v>0.53431372549019607</v>
      </c>
      <c r="AH9" s="1">
        <f t="shared" si="34"/>
        <v>2.4509803921568627E-3</v>
      </c>
      <c r="AI9" s="1">
        <f t="shared" si="35"/>
        <v>1.0416666666666666E-2</v>
      </c>
      <c r="AJ9" s="1">
        <f t="shared" si="36"/>
        <v>6.1274509803921568E-3</v>
      </c>
      <c r="AL9" s="2">
        <f t="shared" si="1"/>
        <v>-5.7985347335556825E-3</v>
      </c>
      <c r="AM9" s="2">
        <f t="shared" si="2"/>
        <v>-4.637645166631188E-2</v>
      </c>
      <c r="AN9" s="2">
        <f t="shared" si="3"/>
        <v>6.5960642399299895E-3</v>
      </c>
      <c r="AO9" s="2">
        <f t="shared" si="4"/>
        <v>3.0596602332127062E-2</v>
      </c>
      <c r="AP9" s="2">
        <f t="shared" si="5"/>
        <v>1.4982319827810498E-2</v>
      </c>
      <c r="AR9" s="2">
        <f t="shared" si="37"/>
        <v>4.0577916932756197E-2</v>
      </c>
      <c r="AT9" t="s">
        <v>76</v>
      </c>
      <c r="AV9" s="7" t="str">
        <f t="shared" si="6"/>
        <v>731  (44.1%)</v>
      </c>
      <c r="AW9" s="7" t="str">
        <f t="shared" si="7"/>
        <v>809  (48.8%)</v>
      </c>
      <c r="AX9" s="7" t="str">
        <f t="shared" si="8"/>
        <v>15  (0.9%)</v>
      </c>
      <c r="AY9" s="7" t="str">
        <f t="shared" si="9"/>
        <v>68  (4.1%)</v>
      </c>
      <c r="AZ9" s="7" t="str">
        <f t="shared" si="10"/>
        <v>35  (2.1%)</v>
      </c>
      <c r="BA9" s="7">
        <f t="shared" si="38"/>
        <v>1658</v>
      </c>
      <c r="BB9" s="7"/>
      <c r="BC9" s="7" t="str">
        <f t="shared" si="11"/>
        <v>729  (44.7%)</v>
      </c>
      <c r="BD9" s="7" t="str">
        <f t="shared" si="12"/>
        <v>872  (53.4%)</v>
      </c>
      <c r="BE9" s="7" t="str">
        <f t="shared" si="13"/>
        <v>4  (0.2%)</v>
      </c>
      <c r="BF9" s="7" t="str">
        <f t="shared" si="14"/>
        <v>17  (1.0%)</v>
      </c>
      <c r="BG9" s="7" t="str">
        <f t="shared" si="15"/>
        <v>10  (0.6%)</v>
      </c>
      <c r="BH9" s="7">
        <f t="shared" si="16"/>
        <v>1632</v>
      </c>
    </row>
    <row r="10" spans="1:60" x14ac:dyDescent="0.2">
      <c r="A10" t="s">
        <v>5</v>
      </c>
      <c r="B10" t="s">
        <v>33</v>
      </c>
      <c r="C10">
        <v>742</v>
      </c>
      <c r="D10">
        <v>1029</v>
      </c>
      <c r="E10">
        <v>15</v>
      </c>
      <c r="F10">
        <v>57</v>
      </c>
      <c r="G10">
        <v>42</v>
      </c>
      <c r="H10">
        <f t="shared" si="17"/>
        <v>1885</v>
      </c>
      <c r="J10">
        <v>783</v>
      </c>
      <c r="K10">
        <v>1262</v>
      </c>
      <c r="L10">
        <v>5</v>
      </c>
      <c r="M10">
        <v>14</v>
      </c>
      <c r="N10">
        <v>13</v>
      </c>
      <c r="O10">
        <f t="shared" si="18"/>
        <v>2077</v>
      </c>
      <c r="Q10">
        <f t="shared" si="19"/>
        <v>-41</v>
      </c>
      <c r="R10">
        <f t="shared" si="20"/>
        <v>-233</v>
      </c>
      <c r="S10">
        <f t="shared" si="21"/>
        <v>10</v>
      </c>
      <c r="T10">
        <f t="shared" si="22"/>
        <v>43</v>
      </c>
      <c r="U10">
        <f t="shared" si="23"/>
        <v>29</v>
      </c>
      <c r="V10">
        <f t="shared" si="24"/>
        <v>-192</v>
      </c>
      <c r="W10" s="9">
        <f t="shared" si="25"/>
        <v>-0.10185676392572944</v>
      </c>
      <c r="Y10" s="1">
        <f t="shared" si="26"/>
        <v>0.39363395225464193</v>
      </c>
      <c r="Z10" s="1">
        <f t="shared" si="27"/>
        <v>0.54588859416445623</v>
      </c>
      <c r="AA10" s="1">
        <f t="shared" si="28"/>
        <v>7.9575596816976128E-3</v>
      </c>
      <c r="AB10" s="1">
        <f t="shared" si="29"/>
        <v>3.0238726790450927E-2</v>
      </c>
      <c r="AC10" s="1">
        <f t="shared" si="30"/>
        <v>2.2281167108753316E-2</v>
      </c>
      <c r="AD10" s="1">
        <f t="shared" si="31"/>
        <v>-0.1522546419098143</v>
      </c>
      <c r="AF10" s="1">
        <f t="shared" si="32"/>
        <v>0.37698603755416465</v>
      </c>
      <c r="AG10" s="1">
        <f t="shared" si="33"/>
        <v>0.60760712566201247</v>
      </c>
      <c r="AH10" s="1">
        <f t="shared" si="34"/>
        <v>2.4073182474723159E-3</v>
      </c>
      <c r="AI10" s="1">
        <f t="shared" si="35"/>
        <v>6.7404910929224843E-3</v>
      </c>
      <c r="AJ10" s="1">
        <f t="shared" si="36"/>
        <v>6.2590274434280212E-3</v>
      </c>
      <c r="AL10" s="2">
        <f t="shared" si="1"/>
        <v>1.6647914700477273E-2</v>
      </c>
      <c r="AM10" s="2">
        <f t="shared" si="2"/>
        <v>-6.1718531497556239E-2</v>
      </c>
      <c r="AN10" s="2">
        <f t="shared" si="3"/>
        <v>5.5502414342252972E-3</v>
      </c>
      <c r="AO10" s="2">
        <f t="shared" si="4"/>
        <v>2.3498235697528444E-2</v>
      </c>
      <c r="AP10" s="2">
        <f t="shared" si="5"/>
        <v>1.6022139665325296E-2</v>
      </c>
      <c r="AR10" s="2">
        <f t="shared" si="37"/>
        <v>7.8366446198033513E-2</v>
      </c>
      <c r="AT10" t="s">
        <v>74</v>
      </c>
      <c r="AV10" s="7" t="str">
        <f t="shared" si="6"/>
        <v>742  (39.4%)</v>
      </c>
      <c r="AW10" s="7" t="str">
        <f t="shared" si="7"/>
        <v>1029  (54.6%)</v>
      </c>
      <c r="AX10" s="7" t="str">
        <f t="shared" si="8"/>
        <v>15  (0.8%)</v>
      </c>
      <c r="AY10" s="7" t="str">
        <f t="shared" si="9"/>
        <v>57  (3.0%)</v>
      </c>
      <c r="AZ10" s="7" t="str">
        <f t="shared" si="10"/>
        <v>42  (2.2%)</v>
      </c>
      <c r="BA10" s="7">
        <f t="shared" si="38"/>
        <v>1885</v>
      </c>
      <c r="BB10" s="7"/>
      <c r="BC10" s="7" t="str">
        <f t="shared" si="11"/>
        <v>783  (37.7%)</v>
      </c>
      <c r="BD10" s="7" t="str">
        <f t="shared" si="12"/>
        <v>1262  (60.8%)</v>
      </c>
      <c r="BE10" s="7" t="str">
        <f t="shared" si="13"/>
        <v>5  (0.2%)</v>
      </c>
      <c r="BF10" s="7" t="str">
        <f t="shared" si="14"/>
        <v>14  (0.7%)</v>
      </c>
      <c r="BG10" s="7" t="str">
        <f t="shared" si="15"/>
        <v>13  (0.6%)</v>
      </c>
      <c r="BH10" s="7">
        <f t="shared" si="16"/>
        <v>2077</v>
      </c>
    </row>
    <row r="11" spans="1:60" x14ac:dyDescent="0.2">
      <c r="A11" t="s">
        <v>6</v>
      </c>
      <c r="B11" t="s">
        <v>33</v>
      </c>
      <c r="C11">
        <v>514</v>
      </c>
      <c r="D11">
        <v>571</v>
      </c>
      <c r="E11">
        <v>6</v>
      </c>
      <c r="F11">
        <v>54</v>
      </c>
      <c r="G11">
        <v>36</v>
      </c>
      <c r="H11">
        <f t="shared" si="17"/>
        <v>1181</v>
      </c>
      <c r="J11">
        <v>480</v>
      </c>
      <c r="K11">
        <v>731</v>
      </c>
      <c r="L11">
        <v>3</v>
      </c>
      <c r="M11">
        <v>7</v>
      </c>
      <c r="N11">
        <v>10</v>
      </c>
      <c r="O11">
        <f t="shared" si="18"/>
        <v>1231</v>
      </c>
      <c r="Q11">
        <f t="shared" si="19"/>
        <v>34</v>
      </c>
      <c r="R11">
        <f t="shared" si="20"/>
        <v>-160</v>
      </c>
      <c r="S11">
        <f t="shared" si="21"/>
        <v>3</v>
      </c>
      <c r="T11">
        <f t="shared" si="22"/>
        <v>47</v>
      </c>
      <c r="U11">
        <f t="shared" si="23"/>
        <v>26</v>
      </c>
      <c r="V11">
        <f t="shared" si="24"/>
        <v>-50</v>
      </c>
      <c r="W11" s="9">
        <f t="shared" si="25"/>
        <v>-4.2337002540220152E-2</v>
      </c>
      <c r="Y11" s="1">
        <f t="shared" si="26"/>
        <v>0.43522438611346315</v>
      </c>
      <c r="Z11" s="1">
        <f t="shared" si="27"/>
        <v>0.48348856900931414</v>
      </c>
      <c r="AA11" s="1">
        <f t="shared" si="28"/>
        <v>5.0804403048264179E-3</v>
      </c>
      <c r="AB11" s="1">
        <f t="shared" si="29"/>
        <v>4.5723962743437763E-2</v>
      </c>
      <c r="AC11" s="1">
        <f t="shared" si="30"/>
        <v>3.0482641828958511E-2</v>
      </c>
      <c r="AD11" s="1">
        <f t="shared" si="31"/>
        <v>-4.8264182895850993E-2</v>
      </c>
      <c r="AF11" s="1">
        <f t="shared" si="32"/>
        <v>0.38992688870836717</v>
      </c>
      <c r="AG11" s="1">
        <f t="shared" si="33"/>
        <v>0.59382615759545088</v>
      </c>
      <c r="AH11" s="1">
        <f t="shared" si="34"/>
        <v>2.437043054427295E-3</v>
      </c>
      <c r="AI11" s="1">
        <f t="shared" si="35"/>
        <v>5.686433793663688E-3</v>
      </c>
      <c r="AJ11" s="1">
        <f t="shared" si="36"/>
        <v>8.1234768480909821E-3</v>
      </c>
      <c r="AL11" s="2">
        <f t="shared" si="1"/>
        <v>4.5297497405095977E-2</v>
      </c>
      <c r="AM11" s="2">
        <f t="shared" si="2"/>
        <v>-0.11033758858613674</v>
      </c>
      <c r="AN11" s="2">
        <f t="shared" si="3"/>
        <v>2.6433972503991229E-3</v>
      </c>
      <c r="AO11" s="2">
        <f t="shared" si="4"/>
        <v>4.0037528949774075E-2</v>
      </c>
      <c r="AP11" s="2">
        <f t="shared" si="5"/>
        <v>2.2359164980867527E-2</v>
      </c>
      <c r="AR11" s="2">
        <f t="shared" si="37"/>
        <v>0.15563508599123271</v>
      </c>
      <c r="AT11" t="s">
        <v>194</v>
      </c>
      <c r="AV11" s="7" t="str">
        <f t="shared" si="6"/>
        <v>514  (43.5%)</v>
      </c>
      <c r="AW11" s="7" t="str">
        <f t="shared" si="7"/>
        <v>571  (48.3%)</v>
      </c>
      <c r="AX11" s="7" t="str">
        <f t="shared" si="8"/>
        <v>6  (0.5%)</v>
      </c>
      <c r="AY11" s="7" t="str">
        <f t="shared" si="9"/>
        <v>54  (4.6%)</v>
      </c>
      <c r="AZ11" s="7" t="str">
        <f t="shared" si="10"/>
        <v>36  (3.0%)</v>
      </c>
      <c r="BA11" s="7">
        <f t="shared" si="38"/>
        <v>1181</v>
      </c>
      <c r="BB11" s="7"/>
      <c r="BC11" s="7" t="str">
        <f t="shared" si="11"/>
        <v>480  (39.0%)</v>
      </c>
      <c r="BD11" s="7" t="str">
        <f t="shared" si="12"/>
        <v>731  (59.4%)</v>
      </c>
      <c r="BE11" s="7" t="str">
        <f t="shared" si="13"/>
        <v>3  (0.2%)</v>
      </c>
      <c r="BF11" s="7" t="str">
        <f t="shared" si="14"/>
        <v>7  (0.6%)</v>
      </c>
      <c r="BG11" s="7" t="str">
        <f t="shared" si="15"/>
        <v>10  (0.8%)</v>
      </c>
      <c r="BH11" s="7">
        <f t="shared" si="16"/>
        <v>1231</v>
      </c>
    </row>
    <row r="12" spans="1:60" x14ac:dyDescent="0.2">
      <c r="A12" t="s">
        <v>7</v>
      </c>
      <c r="B12" t="s">
        <v>33</v>
      </c>
      <c r="C12">
        <v>528</v>
      </c>
      <c r="D12">
        <v>744</v>
      </c>
      <c r="E12">
        <v>24</v>
      </c>
      <c r="F12">
        <v>77</v>
      </c>
      <c r="G12">
        <v>40</v>
      </c>
      <c r="H12">
        <f t="shared" si="17"/>
        <v>1413</v>
      </c>
      <c r="J12">
        <v>663</v>
      </c>
      <c r="K12">
        <v>966</v>
      </c>
      <c r="L12">
        <v>4</v>
      </c>
      <c r="M12">
        <v>24</v>
      </c>
      <c r="N12">
        <v>10</v>
      </c>
      <c r="O12">
        <f t="shared" si="18"/>
        <v>1667</v>
      </c>
      <c r="Q12">
        <f t="shared" si="19"/>
        <v>-135</v>
      </c>
      <c r="R12">
        <f t="shared" si="20"/>
        <v>-222</v>
      </c>
      <c r="S12">
        <f t="shared" si="21"/>
        <v>20</v>
      </c>
      <c r="T12">
        <f t="shared" si="22"/>
        <v>53</v>
      </c>
      <c r="U12">
        <f t="shared" si="23"/>
        <v>30</v>
      </c>
      <c r="V12">
        <f t="shared" si="24"/>
        <v>-254</v>
      </c>
      <c r="W12" s="9">
        <f t="shared" si="25"/>
        <v>-0.17975937721160651</v>
      </c>
      <c r="Y12" s="1">
        <f t="shared" si="26"/>
        <v>0.37367303609341823</v>
      </c>
      <c r="Z12" s="1">
        <f t="shared" si="27"/>
        <v>0.52653927813163481</v>
      </c>
      <c r="AA12" s="1">
        <f t="shared" si="28"/>
        <v>1.6985138004246284E-2</v>
      </c>
      <c r="AB12" s="1">
        <f t="shared" si="29"/>
        <v>5.449398443029016E-2</v>
      </c>
      <c r="AC12" s="1">
        <f t="shared" si="30"/>
        <v>2.8308563340410473E-2</v>
      </c>
      <c r="AD12" s="1">
        <f t="shared" si="31"/>
        <v>-0.15286624203821658</v>
      </c>
      <c r="AF12" s="1">
        <f t="shared" si="32"/>
        <v>0.39772045590881822</v>
      </c>
      <c r="AG12" s="1">
        <f t="shared" si="33"/>
        <v>0.57948410317936416</v>
      </c>
      <c r="AH12" s="1">
        <f t="shared" si="34"/>
        <v>2.3995200959808036E-3</v>
      </c>
      <c r="AI12" s="1">
        <f t="shared" si="35"/>
        <v>1.4397120575884824E-2</v>
      </c>
      <c r="AJ12" s="1">
        <f t="shared" si="36"/>
        <v>5.99880023995201E-3</v>
      </c>
      <c r="AL12" s="2">
        <f t="shared" si="1"/>
        <v>-2.4047419815399984E-2</v>
      </c>
      <c r="AM12" s="2">
        <f t="shared" si="2"/>
        <v>-5.2944825047729349E-2</v>
      </c>
      <c r="AN12" s="2">
        <f t="shared" si="3"/>
        <v>1.4585617908265481E-2</v>
      </c>
      <c r="AO12" s="2">
        <f t="shared" si="4"/>
        <v>4.0096863854405335E-2</v>
      </c>
      <c r="AP12" s="2">
        <f t="shared" si="5"/>
        <v>2.2309763100458464E-2</v>
      </c>
      <c r="AR12" s="2">
        <f t="shared" si="37"/>
        <v>2.8897405232329365E-2</v>
      </c>
      <c r="AS12" t="s">
        <v>66</v>
      </c>
      <c r="AT12" t="s">
        <v>194</v>
      </c>
      <c r="AV12" s="7" t="str">
        <f t="shared" si="6"/>
        <v>528  (37.4%)</v>
      </c>
      <c r="AW12" s="7" t="str">
        <f t="shared" si="7"/>
        <v>744  (52.7%)</v>
      </c>
      <c r="AX12" s="7" t="str">
        <f t="shared" si="8"/>
        <v>24  (1.7%)</v>
      </c>
      <c r="AY12" s="7" t="str">
        <f t="shared" si="9"/>
        <v>77  (5.4%)</v>
      </c>
      <c r="AZ12" s="7" t="str">
        <f t="shared" si="10"/>
        <v>40  (2.8%)</v>
      </c>
      <c r="BA12" s="7">
        <f t="shared" si="38"/>
        <v>1413</v>
      </c>
      <c r="BB12" s="7"/>
      <c r="BC12" s="7" t="str">
        <f t="shared" si="11"/>
        <v>663  (39.8%)</v>
      </c>
      <c r="BD12" s="7" t="str">
        <f t="shared" si="12"/>
        <v>966  (57.9%)</v>
      </c>
      <c r="BE12" s="7" t="str">
        <f t="shared" si="13"/>
        <v>4  (0.2%)</v>
      </c>
      <c r="BF12" s="7" t="str">
        <f t="shared" si="14"/>
        <v>24  (1.4%)</v>
      </c>
      <c r="BG12" s="7" t="str">
        <f t="shared" si="15"/>
        <v>10  (0.6%)</v>
      </c>
      <c r="BH12" s="7">
        <f t="shared" si="16"/>
        <v>1667</v>
      </c>
    </row>
    <row r="13" spans="1:60" x14ac:dyDescent="0.2">
      <c r="A13" t="s">
        <v>8</v>
      </c>
      <c r="B13" t="s">
        <v>33</v>
      </c>
      <c r="C13">
        <v>667</v>
      </c>
      <c r="D13">
        <v>907</v>
      </c>
      <c r="E13">
        <v>20</v>
      </c>
      <c r="F13">
        <v>86</v>
      </c>
      <c r="G13">
        <v>49</v>
      </c>
      <c r="H13">
        <f t="shared" si="17"/>
        <v>1729</v>
      </c>
      <c r="J13">
        <v>641</v>
      </c>
      <c r="K13">
        <v>1279</v>
      </c>
      <c r="L13">
        <v>8</v>
      </c>
      <c r="M13">
        <v>21</v>
      </c>
      <c r="N13">
        <v>6</v>
      </c>
      <c r="O13">
        <f t="shared" si="18"/>
        <v>1955</v>
      </c>
      <c r="Q13">
        <f t="shared" si="19"/>
        <v>26</v>
      </c>
      <c r="R13">
        <f t="shared" si="20"/>
        <v>-372</v>
      </c>
      <c r="S13">
        <f t="shared" si="21"/>
        <v>12</v>
      </c>
      <c r="T13">
        <f t="shared" si="22"/>
        <v>65</v>
      </c>
      <c r="U13">
        <f t="shared" si="23"/>
        <v>43</v>
      </c>
      <c r="V13">
        <f t="shared" si="24"/>
        <v>-226</v>
      </c>
      <c r="W13" s="9">
        <f t="shared" si="25"/>
        <v>-0.13071139386928859</v>
      </c>
      <c r="Y13" s="1">
        <f t="shared" si="26"/>
        <v>0.38577212261422789</v>
      </c>
      <c r="Z13" s="1">
        <f t="shared" si="27"/>
        <v>0.52458068247541934</v>
      </c>
      <c r="AA13" s="1">
        <f t="shared" si="28"/>
        <v>1.156737998843262E-2</v>
      </c>
      <c r="AB13" s="1">
        <f t="shared" si="29"/>
        <v>4.9739733950260268E-2</v>
      </c>
      <c r="AC13" s="1">
        <f t="shared" si="30"/>
        <v>2.8340080971659919E-2</v>
      </c>
      <c r="AD13" s="1">
        <f t="shared" si="31"/>
        <v>-0.13880855986119145</v>
      </c>
      <c r="AF13" s="1">
        <f t="shared" si="32"/>
        <v>0.3278772378516624</v>
      </c>
      <c r="AG13" s="1">
        <f t="shared" si="33"/>
        <v>0.65421994884910484</v>
      </c>
      <c r="AH13" s="1">
        <f t="shared" si="34"/>
        <v>4.0920716112531966E-3</v>
      </c>
      <c r="AI13" s="1">
        <f t="shared" si="35"/>
        <v>1.0741687979539642E-2</v>
      </c>
      <c r="AJ13" s="1">
        <f t="shared" si="36"/>
        <v>3.0690537084398979E-3</v>
      </c>
      <c r="AL13" s="2">
        <f t="shared" si="1"/>
        <v>5.7894884762565491E-2</v>
      </c>
      <c r="AM13" s="2">
        <f t="shared" si="2"/>
        <v>-0.1296392663736855</v>
      </c>
      <c r="AN13" s="2">
        <f t="shared" si="3"/>
        <v>7.4753083771794231E-3</v>
      </c>
      <c r="AO13" s="2">
        <f t="shared" si="4"/>
        <v>3.8998045970720624E-2</v>
      </c>
      <c r="AP13" s="2">
        <f t="shared" si="5"/>
        <v>2.527102726322002E-2</v>
      </c>
      <c r="AR13" s="2">
        <f t="shared" si="37"/>
        <v>0.18753415113625099</v>
      </c>
      <c r="AS13" t="s">
        <v>65</v>
      </c>
      <c r="AT13" t="s">
        <v>194</v>
      </c>
      <c r="AV13" s="7" t="str">
        <f t="shared" si="6"/>
        <v>667  (38.6%)</v>
      </c>
      <c r="AW13" s="7" t="str">
        <f t="shared" si="7"/>
        <v>907  (52.5%)</v>
      </c>
      <c r="AX13" s="7" t="str">
        <f t="shared" si="8"/>
        <v>20  (1.2%)</v>
      </c>
      <c r="AY13" s="7" t="str">
        <f t="shared" si="9"/>
        <v>86  (5.0%)</v>
      </c>
      <c r="AZ13" s="7" t="str">
        <f t="shared" si="10"/>
        <v>49  (2.8%)</v>
      </c>
      <c r="BA13" s="7">
        <f t="shared" si="38"/>
        <v>1729</v>
      </c>
      <c r="BB13" s="7"/>
      <c r="BC13" s="7" t="str">
        <f t="shared" si="11"/>
        <v>641  (32.8%)</v>
      </c>
      <c r="BD13" s="7" t="str">
        <f t="shared" si="12"/>
        <v>1279  (65.4%)</v>
      </c>
      <c r="BE13" s="7" t="str">
        <f t="shared" si="13"/>
        <v>8  (0.4%)</v>
      </c>
      <c r="BF13" s="7" t="str">
        <f t="shared" si="14"/>
        <v>21  (1.1%)</v>
      </c>
      <c r="BG13" s="7" t="str">
        <f t="shared" si="15"/>
        <v>6  (0.3%)</v>
      </c>
      <c r="BH13" s="7">
        <f t="shared" si="16"/>
        <v>1955</v>
      </c>
    </row>
    <row r="14" spans="1:60" x14ac:dyDescent="0.2">
      <c r="A14" t="s">
        <v>9</v>
      </c>
      <c r="B14" t="s">
        <v>33</v>
      </c>
      <c r="C14">
        <v>563</v>
      </c>
      <c r="D14">
        <v>716</v>
      </c>
      <c r="E14">
        <v>14</v>
      </c>
      <c r="F14">
        <v>60</v>
      </c>
      <c r="G14">
        <v>28</v>
      </c>
      <c r="H14">
        <f t="shared" si="17"/>
        <v>1381</v>
      </c>
      <c r="J14">
        <v>482</v>
      </c>
      <c r="K14">
        <v>995</v>
      </c>
      <c r="L14">
        <v>6</v>
      </c>
      <c r="M14">
        <v>11</v>
      </c>
      <c r="N14">
        <v>7</v>
      </c>
      <c r="O14">
        <f t="shared" si="18"/>
        <v>1501</v>
      </c>
      <c r="Q14">
        <f t="shared" si="19"/>
        <v>81</v>
      </c>
      <c r="R14">
        <f t="shared" si="20"/>
        <v>-279</v>
      </c>
      <c r="S14">
        <f t="shared" si="21"/>
        <v>8</v>
      </c>
      <c r="T14">
        <f t="shared" si="22"/>
        <v>49</v>
      </c>
      <c r="U14">
        <f t="shared" si="23"/>
        <v>21</v>
      </c>
      <c r="V14">
        <f t="shared" si="24"/>
        <v>-120</v>
      </c>
      <c r="W14" s="9">
        <f t="shared" si="25"/>
        <v>-8.6893555394641567E-2</v>
      </c>
      <c r="Y14" s="1">
        <f t="shared" si="26"/>
        <v>0.40767559739319331</v>
      </c>
      <c r="Z14" s="1">
        <f t="shared" si="27"/>
        <v>0.5184648805213613</v>
      </c>
      <c r="AA14" s="1">
        <f t="shared" si="28"/>
        <v>1.0137581462708182E-2</v>
      </c>
      <c r="AB14" s="1">
        <f t="shared" si="29"/>
        <v>4.3446777697320783E-2</v>
      </c>
      <c r="AC14" s="1">
        <f t="shared" si="30"/>
        <v>2.0275162925416364E-2</v>
      </c>
      <c r="AD14" s="1">
        <f t="shared" si="31"/>
        <v>-0.11078928312816799</v>
      </c>
      <c r="AF14" s="1">
        <f t="shared" si="32"/>
        <v>0.32111925383077949</v>
      </c>
      <c r="AG14" s="1">
        <f t="shared" si="33"/>
        <v>0.66289140572951366</v>
      </c>
      <c r="AH14" s="1">
        <f t="shared" si="34"/>
        <v>3.9973351099267156E-3</v>
      </c>
      <c r="AI14" s="1">
        <f t="shared" si="35"/>
        <v>7.3284477015323115E-3</v>
      </c>
      <c r="AJ14" s="1">
        <f t="shared" si="36"/>
        <v>4.6635576282478344E-3</v>
      </c>
      <c r="AL14" s="2">
        <f t="shared" si="1"/>
        <v>8.6556343562413818E-2</v>
      </c>
      <c r="AM14" s="2">
        <f t="shared" si="2"/>
        <v>-0.14442652520815236</v>
      </c>
      <c r="AN14" s="2">
        <f t="shared" si="3"/>
        <v>6.1402463527814666E-3</v>
      </c>
      <c r="AO14" s="2">
        <f t="shared" si="4"/>
        <v>3.611832999578847E-2</v>
      </c>
      <c r="AP14" s="2">
        <f t="shared" si="5"/>
        <v>1.561160529716853E-2</v>
      </c>
      <c r="AR14" s="2">
        <f t="shared" si="37"/>
        <v>0.23098286877056617</v>
      </c>
      <c r="AT14" t="s">
        <v>194</v>
      </c>
      <c r="AV14" s="7" t="str">
        <f t="shared" si="6"/>
        <v>563  (40.8%)</v>
      </c>
      <c r="AW14" s="7" t="str">
        <f t="shared" si="7"/>
        <v>716  (51.8%)</v>
      </c>
      <c r="AX14" s="7" t="str">
        <f t="shared" si="8"/>
        <v>14  (1.0%)</v>
      </c>
      <c r="AY14" s="7" t="str">
        <f t="shared" si="9"/>
        <v>60  (4.3%)</v>
      </c>
      <c r="AZ14" s="7" t="str">
        <f t="shared" si="10"/>
        <v>28  (2.0%)</v>
      </c>
      <c r="BA14" s="7">
        <f t="shared" si="38"/>
        <v>1381</v>
      </c>
      <c r="BB14" s="7"/>
      <c r="BC14" s="7" t="str">
        <f t="shared" si="11"/>
        <v>482  (32.1%)</v>
      </c>
      <c r="BD14" s="7" t="str">
        <f t="shared" si="12"/>
        <v>995  (66.3%)</v>
      </c>
      <c r="BE14" s="7" t="str">
        <f t="shared" si="13"/>
        <v>6  (0.4%)</v>
      </c>
      <c r="BF14" s="7" t="str">
        <f t="shared" si="14"/>
        <v>11  (0.7%)</v>
      </c>
      <c r="BG14" s="7" t="str">
        <f t="shared" si="15"/>
        <v>7  (0.5%)</v>
      </c>
      <c r="BH14" s="7">
        <f t="shared" si="16"/>
        <v>1501</v>
      </c>
    </row>
    <row r="15" spans="1:60" x14ac:dyDescent="0.2">
      <c r="A15" t="s">
        <v>10</v>
      </c>
      <c r="B15" t="s">
        <v>33</v>
      </c>
      <c r="C15">
        <v>645</v>
      </c>
      <c r="D15">
        <v>857</v>
      </c>
      <c r="E15">
        <v>15</v>
      </c>
      <c r="F15">
        <v>55</v>
      </c>
      <c r="G15">
        <v>25</v>
      </c>
      <c r="H15">
        <f t="shared" si="17"/>
        <v>1597</v>
      </c>
      <c r="J15">
        <v>554</v>
      </c>
      <c r="K15">
        <v>1094</v>
      </c>
      <c r="L15">
        <v>3</v>
      </c>
      <c r="M15">
        <v>12</v>
      </c>
      <c r="N15">
        <v>7</v>
      </c>
      <c r="O15">
        <f t="shared" si="18"/>
        <v>1670</v>
      </c>
      <c r="Q15">
        <f t="shared" si="19"/>
        <v>91</v>
      </c>
      <c r="R15">
        <f t="shared" si="20"/>
        <v>-237</v>
      </c>
      <c r="S15">
        <f t="shared" si="21"/>
        <v>12</v>
      </c>
      <c r="T15">
        <f t="shared" si="22"/>
        <v>43</v>
      </c>
      <c r="U15">
        <f t="shared" si="23"/>
        <v>18</v>
      </c>
      <c r="V15">
        <f t="shared" si="24"/>
        <v>-73</v>
      </c>
      <c r="W15" s="9">
        <f t="shared" si="25"/>
        <v>-4.5710707576706325E-2</v>
      </c>
      <c r="Y15" s="1">
        <f t="shared" si="26"/>
        <v>0.40388227927363807</v>
      </c>
      <c r="Z15" s="1">
        <f t="shared" si="27"/>
        <v>0.5366311834690044</v>
      </c>
      <c r="AA15" s="1">
        <f t="shared" si="28"/>
        <v>9.3926111458985592E-3</v>
      </c>
      <c r="AB15" s="1">
        <f t="shared" si="29"/>
        <v>3.4439574201628055E-2</v>
      </c>
      <c r="AC15" s="1">
        <f t="shared" si="30"/>
        <v>1.5654351909830933E-2</v>
      </c>
      <c r="AD15" s="1">
        <f t="shared" si="31"/>
        <v>-0.13274890419536634</v>
      </c>
      <c r="AF15" s="1">
        <f t="shared" si="32"/>
        <v>0.33173652694610778</v>
      </c>
      <c r="AG15" s="1">
        <f t="shared" si="33"/>
        <v>0.65508982035928143</v>
      </c>
      <c r="AH15" s="1">
        <f t="shared" si="34"/>
        <v>1.7964071856287425E-3</v>
      </c>
      <c r="AI15" s="1">
        <f t="shared" si="35"/>
        <v>7.18562874251497E-3</v>
      </c>
      <c r="AJ15" s="1">
        <f t="shared" si="36"/>
        <v>4.1916167664670656E-3</v>
      </c>
      <c r="AL15" s="2">
        <f t="shared" si="1"/>
        <v>7.2145752327530288E-2</v>
      </c>
      <c r="AM15" s="2">
        <f t="shared" si="2"/>
        <v>-0.11845863689027702</v>
      </c>
      <c r="AN15" s="2">
        <f t="shared" si="3"/>
        <v>7.5962039602698169E-3</v>
      </c>
      <c r="AO15" s="2">
        <f t="shared" si="4"/>
        <v>2.7253945459113086E-2</v>
      </c>
      <c r="AP15" s="2">
        <f t="shared" si="5"/>
        <v>1.1462735143363868E-2</v>
      </c>
      <c r="AR15" s="2">
        <f t="shared" si="37"/>
        <v>0.19060438921780731</v>
      </c>
      <c r="AT15" t="s">
        <v>193</v>
      </c>
      <c r="AV15" s="7" t="str">
        <f t="shared" si="6"/>
        <v>645  (40.4%)</v>
      </c>
      <c r="AW15" s="7" t="str">
        <f t="shared" si="7"/>
        <v>857  (53.7%)</v>
      </c>
      <c r="AX15" s="7" t="str">
        <f t="shared" si="8"/>
        <v>15  (0.9%)</v>
      </c>
      <c r="AY15" s="7" t="str">
        <f t="shared" si="9"/>
        <v>55  (3.4%)</v>
      </c>
      <c r="AZ15" s="7" t="str">
        <f t="shared" si="10"/>
        <v>25  (1.6%)</v>
      </c>
      <c r="BA15" s="7">
        <f t="shared" si="38"/>
        <v>1597</v>
      </c>
      <c r="BB15" s="7"/>
      <c r="BC15" s="7" t="str">
        <f t="shared" si="11"/>
        <v>554  (33.2%)</v>
      </c>
      <c r="BD15" s="7" t="str">
        <f t="shared" si="12"/>
        <v>1094  (65.5%)</v>
      </c>
      <c r="BE15" s="7" t="str">
        <f t="shared" si="13"/>
        <v>3  (0.2%)</v>
      </c>
      <c r="BF15" s="7" t="str">
        <f t="shared" si="14"/>
        <v>12  (0.7%)</v>
      </c>
      <c r="BG15" s="7" t="str">
        <f t="shared" si="15"/>
        <v>7  (0.4%)</v>
      </c>
      <c r="BH15" s="7">
        <f t="shared" si="16"/>
        <v>1670</v>
      </c>
    </row>
    <row r="16" spans="1:60" x14ac:dyDescent="0.2">
      <c r="A16" t="s">
        <v>12</v>
      </c>
      <c r="B16" t="s">
        <v>33</v>
      </c>
      <c r="C16">
        <v>467</v>
      </c>
      <c r="D16">
        <v>545</v>
      </c>
      <c r="E16">
        <v>11</v>
      </c>
      <c r="F16">
        <v>37</v>
      </c>
      <c r="G16">
        <v>20</v>
      </c>
      <c r="H16">
        <f t="shared" si="17"/>
        <v>1080</v>
      </c>
      <c r="J16">
        <v>362</v>
      </c>
      <c r="K16">
        <v>881</v>
      </c>
      <c r="L16">
        <v>1</v>
      </c>
      <c r="M16">
        <v>14</v>
      </c>
      <c r="N16">
        <v>10</v>
      </c>
      <c r="O16">
        <f t="shared" si="18"/>
        <v>1268</v>
      </c>
      <c r="Q16">
        <f t="shared" si="19"/>
        <v>105</v>
      </c>
      <c r="R16">
        <f t="shared" si="20"/>
        <v>-336</v>
      </c>
      <c r="S16">
        <f t="shared" si="21"/>
        <v>10</v>
      </c>
      <c r="T16">
        <f t="shared" si="22"/>
        <v>23</v>
      </c>
      <c r="U16">
        <f t="shared" si="23"/>
        <v>10</v>
      </c>
      <c r="V16">
        <f t="shared" si="24"/>
        <v>-188</v>
      </c>
      <c r="W16" s="9">
        <f t="shared" si="25"/>
        <v>-0.17407407407407408</v>
      </c>
      <c r="Y16" s="1">
        <f t="shared" si="26"/>
        <v>0.43240740740740741</v>
      </c>
      <c r="Z16" s="1">
        <f t="shared" si="27"/>
        <v>0.50462962962962965</v>
      </c>
      <c r="AA16" s="1">
        <f t="shared" si="28"/>
        <v>1.0185185185185186E-2</v>
      </c>
      <c r="AB16" s="1">
        <f t="shared" si="29"/>
        <v>3.425925925925926E-2</v>
      </c>
      <c r="AC16" s="1">
        <f t="shared" si="30"/>
        <v>1.8518518518518517E-2</v>
      </c>
      <c r="AD16" s="1">
        <f t="shared" si="31"/>
        <v>-7.2222222222222243E-2</v>
      </c>
      <c r="AF16" s="1">
        <f t="shared" si="32"/>
        <v>0.28548895899053628</v>
      </c>
      <c r="AG16" s="1">
        <f t="shared" si="33"/>
        <v>0.69479495268138802</v>
      </c>
      <c r="AH16" s="1">
        <f t="shared" si="34"/>
        <v>7.8864353312302837E-4</v>
      </c>
      <c r="AI16" s="1">
        <f t="shared" si="35"/>
        <v>1.1041009463722398E-2</v>
      </c>
      <c r="AJ16" s="1">
        <f t="shared" si="36"/>
        <v>7.8864353312302835E-3</v>
      </c>
      <c r="AL16" s="2">
        <f t="shared" si="1"/>
        <v>0.14691844841687113</v>
      </c>
      <c r="AM16" s="2">
        <f t="shared" si="2"/>
        <v>-0.19016532305175837</v>
      </c>
      <c r="AN16" s="2">
        <f t="shared" si="3"/>
        <v>9.3965416520621573E-3</v>
      </c>
      <c r="AO16" s="2">
        <f t="shared" si="4"/>
        <v>2.3218249795536862E-2</v>
      </c>
      <c r="AP16" s="2">
        <f t="shared" si="5"/>
        <v>1.0632083187288234E-2</v>
      </c>
      <c r="AR16" s="2">
        <f t="shared" si="37"/>
        <v>0.3370837714686295</v>
      </c>
      <c r="AT16" t="s">
        <v>72</v>
      </c>
      <c r="AV16" s="7" t="str">
        <f t="shared" si="6"/>
        <v>467  (43.2%)</v>
      </c>
      <c r="AW16" s="7" t="str">
        <f t="shared" si="7"/>
        <v>545  (50.5%)</v>
      </c>
      <c r="AX16" s="7" t="str">
        <f t="shared" si="8"/>
        <v>11  (1.0%)</v>
      </c>
      <c r="AY16" s="7" t="str">
        <f t="shared" si="9"/>
        <v>37  (3.4%)</v>
      </c>
      <c r="AZ16" s="7" t="str">
        <f t="shared" si="10"/>
        <v>20  (1.9%)</v>
      </c>
      <c r="BA16" s="7">
        <f t="shared" si="38"/>
        <v>1080</v>
      </c>
      <c r="BB16" s="7"/>
      <c r="BC16" s="7" t="str">
        <f t="shared" si="11"/>
        <v>362  (28.5%)</v>
      </c>
      <c r="BD16" s="7" t="str">
        <f t="shared" si="12"/>
        <v>881  (69.5%)</v>
      </c>
      <c r="BE16" s="7" t="str">
        <f t="shared" si="13"/>
        <v>1  (0.1%)</v>
      </c>
      <c r="BF16" s="7" t="str">
        <f t="shared" si="14"/>
        <v>14  (1.1%)</v>
      </c>
      <c r="BG16" s="7" t="str">
        <f t="shared" si="15"/>
        <v>10  (0.8%)</v>
      </c>
      <c r="BH16" s="7">
        <f t="shared" si="16"/>
        <v>1268</v>
      </c>
    </row>
    <row r="17" spans="1:60" x14ac:dyDescent="0.2">
      <c r="A17" t="s">
        <v>11</v>
      </c>
      <c r="B17" t="s">
        <v>33</v>
      </c>
      <c r="C17">
        <v>317</v>
      </c>
      <c r="D17">
        <v>528</v>
      </c>
      <c r="E17">
        <v>13</v>
      </c>
      <c r="F17">
        <v>39</v>
      </c>
      <c r="G17">
        <v>22</v>
      </c>
      <c r="H17">
        <f t="shared" si="17"/>
        <v>919</v>
      </c>
      <c r="J17">
        <v>250</v>
      </c>
      <c r="K17">
        <v>730</v>
      </c>
      <c r="L17">
        <v>4</v>
      </c>
      <c r="M17">
        <v>11</v>
      </c>
      <c r="N17">
        <v>9</v>
      </c>
      <c r="O17">
        <f t="shared" si="18"/>
        <v>1004</v>
      </c>
      <c r="Q17">
        <f t="shared" si="19"/>
        <v>67</v>
      </c>
      <c r="R17">
        <f t="shared" si="20"/>
        <v>-202</v>
      </c>
      <c r="S17">
        <f t="shared" si="21"/>
        <v>9</v>
      </c>
      <c r="T17">
        <f t="shared" si="22"/>
        <v>28</v>
      </c>
      <c r="U17">
        <f t="shared" si="23"/>
        <v>13</v>
      </c>
      <c r="V17">
        <f t="shared" si="24"/>
        <v>-85</v>
      </c>
      <c r="W17" s="9">
        <f t="shared" si="25"/>
        <v>-9.2491838955386291E-2</v>
      </c>
      <c r="Y17" s="1">
        <f t="shared" si="26"/>
        <v>0.34494015233949943</v>
      </c>
      <c r="Z17" s="1">
        <f t="shared" si="27"/>
        <v>0.57453754080522312</v>
      </c>
      <c r="AA17" s="1">
        <f t="shared" si="28"/>
        <v>1.4145810663764961E-2</v>
      </c>
      <c r="AB17" s="1">
        <f t="shared" si="29"/>
        <v>4.2437431991294884E-2</v>
      </c>
      <c r="AC17" s="1">
        <f t="shared" si="30"/>
        <v>2.3939064200217627E-2</v>
      </c>
      <c r="AD17" s="1">
        <f t="shared" si="31"/>
        <v>-0.2295973884657237</v>
      </c>
      <c r="AF17" s="1">
        <f t="shared" si="32"/>
        <v>0.24900398406374502</v>
      </c>
      <c r="AG17" s="1">
        <f t="shared" si="33"/>
        <v>0.72709163346613548</v>
      </c>
      <c r="AH17" s="1">
        <f t="shared" si="34"/>
        <v>3.9840637450199202E-3</v>
      </c>
      <c r="AI17" s="1">
        <f t="shared" si="35"/>
        <v>1.0956175298804782E-2</v>
      </c>
      <c r="AJ17" s="1">
        <f t="shared" si="36"/>
        <v>8.9641434262948214E-3</v>
      </c>
      <c r="AL17" s="2">
        <f t="shared" si="1"/>
        <v>9.5936168275754408E-2</v>
      </c>
      <c r="AM17" s="2">
        <f t="shared" si="2"/>
        <v>-0.15255409266091235</v>
      </c>
      <c r="AN17" s="2">
        <f t="shared" si="3"/>
        <v>1.0161746918745041E-2</v>
      </c>
      <c r="AO17" s="2">
        <f t="shared" si="4"/>
        <v>3.1481256692490106E-2</v>
      </c>
      <c r="AP17" s="2">
        <f t="shared" si="5"/>
        <v>1.4974920773922805E-2</v>
      </c>
      <c r="AR17" s="2">
        <f t="shared" si="37"/>
        <v>0.24849026093666676</v>
      </c>
      <c r="AT17" t="s">
        <v>72</v>
      </c>
      <c r="AV17" s="7" t="str">
        <f t="shared" si="6"/>
        <v>317  (34.5%)</v>
      </c>
      <c r="AW17" s="7" t="str">
        <f t="shared" si="7"/>
        <v>528  (57.5%)</v>
      </c>
      <c r="AX17" s="7" t="str">
        <f t="shared" si="8"/>
        <v>13  (1.4%)</v>
      </c>
      <c r="AY17" s="7" t="str">
        <f t="shared" si="9"/>
        <v>39  (4.2%)</v>
      </c>
      <c r="AZ17" s="7" t="str">
        <f t="shared" si="10"/>
        <v>22  (2.4%)</v>
      </c>
      <c r="BA17" s="7">
        <f t="shared" si="38"/>
        <v>919</v>
      </c>
      <c r="BB17" s="7"/>
      <c r="BC17" s="7" t="str">
        <f t="shared" si="11"/>
        <v>250  (24.9%)</v>
      </c>
      <c r="BD17" s="7" t="str">
        <f t="shared" si="12"/>
        <v>730  (72.7%)</v>
      </c>
      <c r="BE17" s="7" t="str">
        <f t="shared" si="13"/>
        <v>4  (0.4%)</v>
      </c>
      <c r="BF17" s="7" t="str">
        <f t="shared" si="14"/>
        <v>11  (1.1%)</v>
      </c>
      <c r="BG17" s="7" t="str">
        <f t="shared" si="15"/>
        <v>9  (0.9%)</v>
      </c>
      <c r="BH17" s="7">
        <f t="shared" si="16"/>
        <v>1004</v>
      </c>
    </row>
    <row r="18" spans="1:60" x14ac:dyDescent="0.2">
      <c r="A18" t="s">
        <v>13</v>
      </c>
      <c r="B18" t="s">
        <v>33</v>
      </c>
      <c r="C18">
        <v>553</v>
      </c>
      <c r="D18">
        <v>688</v>
      </c>
      <c r="E18">
        <v>13</v>
      </c>
      <c r="F18">
        <v>55</v>
      </c>
      <c r="G18">
        <v>30</v>
      </c>
      <c r="H18">
        <f t="shared" si="17"/>
        <v>1339</v>
      </c>
      <c r="J18">
        <v>413</v>
      </c>
      <c r="K18">
        <v>923</v>
      </c>
      <c r="L18">
        <v>1</v>
      </c>
      <c r="M18">
        <v>9</v>
      </c>
      <c r="N18">
        <v>9</v>
      </c>
      <c r="O18">
        <f t="shared" si="18"/>
        <v>1355</v>
      </c>
      <c r="Q18">
        <f t="shared" si="19"/>
        <v>140</v>
      </c>
      <c r="R18">
        <f t="shared" si="20"/>
        <v>-235</v>
      </c>
      <c r="S18">
        <f t="shared" si="21"/>
        <v>12</v>
      </c>
      <c r="T18">
        <f t="shared" si="22"/>
        <v>46</v>
      </c>
      <c r="U18">
        <f t="shared" si="23"/>
        <v>21</v>
      </c>
      <c r="V18">
        <f t="shared" si="24"/>
        <v>-16</v>
      </c>
      <c r="W18" s="9">
        <f t="shared" si="25"/>
        <v>-1.1949215832710979E-2</v>
      </c>
      <c r="Y18" s="1">
        <f t="shared" si="26"/>
        <v>0.41299477221807318</v>
      </c>
      <c r="Z18" s="1">
        <f t="shared" si="27"/>
        <v>0.51381628080657205</v>
      </c>
      <c r="AA18" s="1">
        <f t="shared" si="28"/>
        <v>9.7087378640776691E-3</v>
      </c>
      <c r="AB18" s="1">
        <f t="shared" si="29"/>
        <v>4.1075429424943986E-2</v>
      </c>
      <c r="AC18" s="1">
        <f t="shared" si="30"/>
        <v>2.2404779686333084E-2</v>
      </c>
      <c r="AD18" s="1">
        <f t="shared" si="31"/>
        <v>-0.10082150858849886</v>
      </c>
      <c r="AF18" s="1">
        <f t="shared" si="32"/>
        <v>0.30479704797047968</v>
      </c>
      <c r="AG18" s="1">
        <f t="shared" si="33"/>
        <v>0.68118081180811807</v>
      </c>
      <c r="AH18" s="1">
        <f t="shared" si="34"/>
        <v>7.3800738007380072E-4</v>
      </c>
      <c r="AI18" s="1">
        <f t="shared" si="35"/>
        <v>6.6420664206642069E-3</v>
      </c>
      <c r="AJ18" s="1">
        <f t="shared" si="36"/>
        <v>6.6420664206642069E-3</v>
      </c>
      <c r="AL18" s="2">
        <f t="shared" si="1"/>
        <v>0.1081977242475935</v>
      </c>
      <c r="AM18" s="2">
        <f t="shared" si="2"/>
        <v>-0.16736453100154602</v>
      </c>
      <c r="AN18" s="2">
        <f t="shared" si="3"/>
        <v>8.9707304840038679E-3</v>
      </c>
      <c r="AO18" s="2">
        <f t="shared" si="4"/>
        <v>3.4433363004279779E-2</v>
      </c>
      <c r="AP18" s="2">
        <f t="shared" si="5"/>
        <v>1.5762713265668877E-2</v>
      </c>
      <c r="AR18" s="2">
        <f t="shared" si="37"/>
        <v>0.27556225524913952</v>
      </c>
      <c r="AT18" t="s">
        <v>72</v>
      </c>
      <c r="AV18" s="7" t="str">
        <f t="shared" si="6"/>
        <v>553  (41.3%)</v>
      </c>
      <c r="AW18" s="7" t="str">
        <f t="shared" si="7"/>
        <v>688  (51.4%)</v>
      </c>
      <c r="AX18" s="7" t="str">
        <f t="shared" si="8"/>
        <v>13  (1.0%)</v>
      </c>
      <c r="AY18" s="7" t="str">
        <f t="shared" si="9"/>
        <v>55  (4.1%)</v>
      </c>
      <c r="AZ18" s="7" t="str">
        <f t="shared" si="10"/>
        <v>30  (2.2%)</v>
      </c>
      <c r="BA18" s="7">
        <f t="shared" si="38"/>
        <v>1339</v>
      </c>
      <c r="BB18" s="7"/>
      <c r="BC18" s="7" t="str">
        <f t="shared" si="11"/>
        <v>413  (30.5%)</v>
      </c>
      <c r="BD18" s="7" t="str">
        <f t="shared" si="12"/>
        <v>923  (68.1%)</v>
      </c>
      <c r="BE18" s="7" t="str">
        <f t="shared" si="13"/>
        <v>1  (0.1%)</v>
      </c>
      <c r="BF18" s="7" t="str">
        <f t="shared" si="14"/>
        <v>9  (0.7%)</v>
      </c>
      <c r="BG18" s="7" t="str">
        <f t="shared" si="15"/>
        <v>9  (0.7%)</v>
      </c>
      <c r="BH18" s="7">
        <f t="shared" si="16"/>
        <v>1355</v>
      </c>
    </row>
    <row r="19" spans="1:60" x14ac:dyDescent="0.2">
      <c r="A19" t="s">
        <v>14</v>
      </c>
      <c r="B19" t="s">
        <v>33</v>
      </c>
      <c r="C19">
        <v>209</v>
      </c>
      <c r="D19">
        <v>469</v>
      </c>
      <c r="E19">
        <v>9</v>
      </c>
      <c r="F19">
        <v>22</v>
      </c>
      <c r="G19">
        <v>20</v>
      </c>
      <c r="H19">
        <f t="shared" si="17"/>
        <v>729</v>
      </c>
      <c r="J19">
        <v>165</v>
      </c>
      <c r="K19">
        <v>555</v>
      </c>
      <c r="L19">
        <v>2</v>
      </c>
      <c r="M19">
        <v>13</v>
      </c>
      <c r="N19">
        <v>9</v>
      </c>
      <c r="O19">
        <f t="shared" si="18"/>
        <v>744</v>
      </c>
      <c r="Q19">
        <f t="shared" si="19"/>
        <v>44</v>
      </c>
      <c r="R19">
        <f t="shared" si="20"/>
        <v>-86</v>
      </c>
      <c r="S19">
        <f t="shared" si="21"/>
        <v>7</v>
      </c>
      <c r="T19">
        <f t="shared" si="22"/>
        <v>9</v>
      </c>
      <c r="U19">
        <f t="shared" si="23"/>
        <v>11</v>
      </c>
      <c r="V19">
        <f t="shared" si="24"/>
        <v>-15</v>
      </c>
      <c r="W19" s="9">
        <f t="shared" si="25"/>
        <v>-2.0576131687242798E-2</v>
      </c>
      <c r="Y19" s="1">
        <f t="shared" si="26"/>
        <v>0.28669410150891633</v>
      </c>
      <c r="Z19" s="1">
        <f t="shared" si="27"/>
        <v>0.64334705075445819</v>
      </c>
      <c r="AA19" s="1">
        <f t="shared" si="28"/>
        <v>1.2345679012345678E-2</v>
      </c>
      <c r="AB19" s="1">
        <f t="shared" si="29"/>
        <v>3.017832647462277E-2</v>
      </c>
      <c r="AC19" s="1">
        <f t="shared" si="30"/>
        <v>2.7434842249657063E-2</v>
      </c>
      <c r="AD19" s="1">
        <f t="shared" si="31"/>
        <v>-0.35665294924554186</v>
      </c>
      <c r="AF19" s="1">
        <f t="shared" si="32"/>
        <v>0.22177419354838709</v>
      </c>
      <c r="AG19" s="1">
        <f t="shared" si="33"/>
        <v>0.74596774193548387</v>
      </c>
      <c r="AH19" s="1">
        <f t="shared" si="34"/>
        <v>2.6881720430107529E-3</v>
      </c>
      <c r="AI19" s="1">
        <f t="shared" si="35"/>
        <v>1.7473118279569891E-2</v>
      </c>
      <c r="AJ19" s="1">
        <f t="shared" si="36"/>
        <v>1.2096774193548387E-2</v>
      </c>
      <c r="AL19" s="2">
        <f t="shared" si="1"/>
        <v>6.4919907960529238E-2</v>
      </c>
      <c r="AM19" s="2">
        <f t="shared" si="2"/>
        <v>-0.10262069118102568</v>
      </c>
      <c r="AN19" s="2">
        <f t="shared" si="3"/>
        <v>9.6575069693349246E-3</v>
      </c>
      <c r="AO19" s="2">
        <f t="shared" si="4"/>
        <v>1.2705208195052879E-2</v>
      </c>
      <c r="AP19" s="2">
        <f t="shared" si="5"/>
        <v>1.5338068056108677E-2</v>
      </c>
      <c r="AR19" s="2">
        <f t="shared" si="37"/>
        <v>0.16754059914155492</v>
      </c>
      <c r="AT19" t="s">
        <v>72</v>
      </c>
      <c r="AV19" s="7" t="str">
        <f t="shared" si="6"/>
        <v>209  (28.7%)</v>
      </c>
      <c r="AW19" s="7" t="str">
        <f t="shared" si="7"/>
        <v>469  (64.3%)</v>
      </c>
      <c r="AX19" s="7" t="str">
        <f t="shared" si="8"/>
        <v>9  (1.2%)</v>
      </c>
      <c r="AY19" s="7" t="str">
        <f t="shared" si="9"/>
        <v>22  (3.0%)</v>
      </c>
      <c r="AZ19" s="7" t="str">
        <f t="shared" si="10"/>
        <v>20  (2.7%)</v>
      </c>
      <c r="BA19" s="7">
        <f t="shared" si="38"/>
        <v>729</v>
      </c>
      <c r="BB19" s="7"/>
      <c r="BC19" s="7" t="str">
        <f t="shared" si="11"/>
        <v>165  (22.2%)</v>
      </c>
      <c r="BD19" s="7" t="str">
        <f t="shared" si="12"/>
        <v>555  (74.6%)</v>
      </c>
      <c r="BE19" s="7" t="str">
        <f t="shared" si="13"/>
        <v>2  (0.3%)</v>
      </c>
      <c r="BF19" s="7" t="str">
        <f t="shared" si="14"/>
        <v>13  (1.7%)</v>
      </c>
      <c r="BG19" s="7" t="str">
        <f t="shared" si="15"/>
        <v>9  (1.2%)</v>
      </c>
      <c r="BH19" s="7">
        <f t="shared" si="16"/>
        <v>744</v>
      </c>
    </row>
    <row r="20" spans="1:60" x14ac:dyDescent="0.2">
      <c r="A20" t="s">
        <v>15</v>
      </c>
      <c r="B20" t="s">
        <v>33</v>
      </c>
      <c r="C20">
        <v>267</v>
      </c>
      <c r="D20">
        <v>400</v>
      </c>
      <c r="E20">
        <v>11</v>
      </c>
      <c r="F20">
        <v>45</v>
      </c>
      <c r="G20">
        <v>24</v>
      </c>
      <c r="H20">
        <f t="shared" si="17"/>
        <v>747</v>
      </c>
      <c r="J20">
        <v>238</v>
      </c>
      <c r="K20">
        <v>610</v>
      </c>
      <c r="L20">
        <v>5</v>
      </c>
      <c r="M20">
        <v>18</v>
      </c>
      <c r="N20">
        <v>7</v>
      </c>
      <c r="O20">
        <f t="shared" si="18"/>
        <v>878</v>
      </c>
      <c r="Q20">
        <f t="shared" si="19"/>
        <v>29</v>
      </c>
      <c r="R20">
        <f t="shared" si="20"/>
        <v>-210</v>
      </c>
      <c r="S20">
        <f t="shared" si="21"/>
        <v>6</v>
      </c>
      <c r="T20">
        <f t="shared" si="22"/>
        <v>27</v>
      </c>
      <c r="U20">
        <f t="shared" si="23"/>
        <v>17</v>
      </c>
      <c r="V20">
        <f t="shared" si="24"/>
        <v>-131</v>
      </c>
      <c r="W20" s="9">
        <f t="shared" si="25"/>
        <v>-0.1753681392235609</v>
      </c>
      <c r="Y20" s="1">
        <f t="shared" si="26"/>
        <v>0.35742971887550201</v>
      </c>
      <c r="Z20" s="1">
        <f t="shared" si="27"/>
        <v>0.53547523427041499</v>
      </c>
      <c r="AA20" s="1">
        <f t="shared" si="28"/>
        <v>1.4725568942436412E-2</v>
      </c>
      <c r="AB20" s="1">
        <f t="shared" si="29"/>
        <v>6.0240963855421686E-2</v>
      </c>
      <c r="AC20" s="1">
        <f t="shared" si="30"/>
        <v>3.2128514056224897E-2</v>
      </c>
      <c r="AD20" s="1">
        <f t="shared" si="31"/>
        <v>-0.17804551539491298</v>
      </c>
      <c r="AF20" s="1">
        <f t="shared" si="32"/>
        <v>0.27107061503416857</v>
      </c>
      <c r="AG20" s="1">
        <f t="shared" si="33"/>
        <v>0.69476082004555806</v>
      </c>
      <c r="AH20" s="1">
        <f t="shared" si="34"/>
        <v>5.6947608200455585E-3</v>
      </c>
      <c r="AI20" s="1">
        <f t="shared" si="35"/>
        <v>2.0501138952164009E-2</v>
      </c>
      <c r="AJ20" s="1">
        <f t="shared" si="36"/>
        <v>7.972665148063782E-3</v>
      </c>
      <c r="AL20" s="2">
        <f t="shared" si="1"/>
        <v>8.635910384133344E-2</v>
      </c>
      <c r="AM20" s="2">
        <f t="shared" si="2"/>
        <v>-0.15928558577514307</v>
      </c>
      <c r="AN20" s="2">
        <f t="shared" si="3"/>
        <v>9.0308081223908522E-3</v>
      </c>
      <c r="AO20" s="2">
        <f t="shared" si="4"/>
        <v>3.9739824903257677E-2</v>
      </c>
      <c r="AP20" s="2">
        <f t="shared" si="5"/>
        <v>2.4155848908161116E-2</v>
      </c>
      <c r="AR20" s="2">
        <f t="shared" si="37"/>
        <v>0.24564468961647651</v>
      </c>
      <c r="AT20" t="s">
        <v>194</v>
      </c>
      <c r="AV20" s="7" t="str">
        <f t="shared" si="6"/>
        <v>267  (35.7%)</v>
      </c>
      <c r="AW20" s="7" t="str">
        <f t="shared" si="7"/>
        <v>400  (53.5%)</v>
      </c>
      <c r="AX20" s="7" t="str">
        <f t="shared" si="8"/>
        <v>11  (1.5%)</v>
      </c>
      <c r="AY20" s="7" t="str">
        <f t="shared" si="9"/>
        <v>45  (6.0%)</v>
      </c>
      <c r="AZ20" s="7" t="str">
        <f t="shared" si="10"/>
        <v>24  (3.2%)</v>
      </c>
      <c r="BA20" s="7">
        <f t="shared" si="38"/>
        <v>747</v>
      </c>
      <c r="BB20" s="7"/>
      <c r="BC20" s="7" t="str">
        <f t="shared" si="11"/>
        <v>238  (27.1%)</v>
      </c>
      <c r="BD20" s="7" t="str">
        <f t="shared" si="12"/>
        <v>610  (69.5%)</v>
      </c>
      <c r="BE20" s="7" t="str">
        <f t="shared" si="13"/>
        <v>5  (0.6%)</v>
      </c>
      <c r="BF20" s="7" t="str">
        <f t="shared" si="14"/>
        <v>18  (2.1%)</v>
      </c>
      <c r="BG20" s="7" t="str">
        <f t="shared" si="15"/>
        <v>7  (0.8%)</v>
      </c>
      <c r="BH20" s="7">
        <f t="shared" si="16"/>
        <v>878</v>
      </c>
    </row>
    <row r="21" spans="1:60" x14ac:dyDescent="0.2">
      <c r="A21" t="s">
        <v>16</v>
      </c>
      <c r="B21" t="s">
        <v>33</v>
      </c>
      <c r="C21">
        <v>345</v>
      </c>
      <c r="D21">
        <v>651</v>
      </c>
      <c r="E21">
        <v>22</v>
      </c>
      <c r="F21">
        <v>66</v>
      </c>
      <c r="G21">
        <v>23</v>
      </c>
      <c r="H21">
        <f t="shared" si="17"/>
        <v>1107</v>
      </c>
      <c r="J21">
        <v>378</v>
      </c>
      <c r="K21">
        <v>868</v>
      </c>
      <c r="L21">
        <v>4</v>
      </c>
      <c r="M21">
        <v>22</v>
      </c>
      <c r="N21">
        <v>10</v>
      </c>
      <c r="O21">
        <f t="shared" si="18"/>
        <v>1282</v>
      </c>
      <c r="Q21">
        <f t="shared" si="19"/>
        <v>-33</v>
      </c>
      <c r="R21">
        <f t="shared" si="20"/>
        <v>-217</v>
      </c>
      <c r="S21">
        <f t="shared" si="21"/>
        <v>18</v>
      </c>
      <c r="T21">
        <f t="shared" si="22"/>
        <v>44</v>
      </c>
      <c r="U21">
        <f t="shared" si="23"/>
        <v>13</v>
      </c>
      <c r="V21">
        <f t="shared" si="24"/>
        <v>-175</v>
      </c>
      <c r="W21" s="9">
        <f t="shared" si="25"/>
        <v>-0.15808491418247517</v>
      </c>
      <c r="Y21" s="1">
        <f t="shared" si="26"/>
        <v>0.31165311653116529</v>
      </c>
      <c r="Z21" s="1">
        <f t="shared" si="27"/>
        <v>0.58807588075880757</v>
      </c>
      <c r="AA21" s="1">
        <f t="shared" si="28"/>
        <v>1.9873532068654019E-2</v>
      </c>
      <c r="AB21" s="1">
        <f t="shared" si="29"/>
        <v>5.9620596205962058E-2</v>
      </c>
      <c r="AC21" s="1">
        <f t="shared" si="30"/>
        <v>2.077687443541102E-2</v>
      </c>
      <c r="AD21" s="1">
        <f t="shared" si="31"/>
        <v>-0.27642276422764228</v>
      </c>
      <c r="AF21" s="1">
        <f t="shared" si="32"/>
        <v>0.29485179407176287</v>
      </c>
      <c r="AG21" s="1">
        <f t="shared" si="33"/>
        <v>0.67706708268330729</v>
      </c>
      <c r="AH21" s="1">
        <f t="shared" si="34"/>
        <v>3.1201248049921998E-3</v>
      </c>
      <c r="AI21" s="1">
        <f t="shared" si="35"/>
        <v>1.7160686427457099E-2</v>
      </c>
      <c r="AJ21" s="1">
        <f t="shared" si="36"/>
        <v>7.8003120124804995E-3</v>
      </c>
      <c r="AL21" s="2">
        <f t="shared" si="1"/>
        <v>1.6801322459402412E-2</v>
      </c>
      <c r="AM21" s="2">
        <f t="shared" si="2"/>
        <v>-8.8991201924499719E-2</v>
      </c>
      <c r="AN21" s="2">
        <f t="shared" si="3"/>
        <v>1.6753407263661819E-2</v>
      </c>
      <c r="AO21" s="2">
        <f t="shared" si="4"/>
        <v>4.2459909778504959E-2</v>
      </c>
      <c r="AP21" s="2">
        <f t="shared" si="5"/>
        <v>1.2976562422930521E-2</v>
      </c>
      <c r="AR21" s="2">
        <f t="shared" si="37"/>
        <v>0.10579252438390213</v>
      </c>
      <c r="AT21" t="s">
        <v>194</v>
      </c>
      <c r="AV21" s="7" t="str">
        <f t="shared" si="6"/>
        <v>345  (31.2%)</v>
      </c>
      <c r="AW21" s="7" t="str">
        <f t="shared" si="7"/>
        <v>651  (58.8%)</v>
      </c>
      <c r="AX21" s="7" t="str">
        <f t="shared" si="8"/>
        <v>22  (2.0%)</v>
      </c>
      <c r="AY21" s="7" t="str">
        <f t="shared" si="9"/>
        <v>66  (6.0%)</v>
      </c>
      <c r="AZ21" s="7" t="str">
        <f t="shared" si="10"/>
        <v>23  (2.1%)</v>
      </c>
      <c r="BA21" s="7">
        <f t="shared" si="38"/>
        <v>1107</v>
      </c>
      <c r="BB21" s="7"/>
      <c r="BC21" s="7" t="str">
        <f t="shared" si="11"/>
        <v>378  (29.5%)</v>
      </c>
      <c r="BD21" s="7" t="str">
        <f t="shared" si="12"/>
        <v>868  (67.7%)</v>
      </c>
      <c r="BE21" s="7" t="str">
        <f t="shared" si="13"/>
        <v>4  (0.3%)</v>
      </c>
      <c r="BF21" s="7" t="str">
        <f t="shared" si="14"/>
        <v>22  (1.7%)</v>
      </c>
      <c r="BG21" s="7" t="str">
        <f t="shared" si="15"/>
        <v>10  (0.8%)</v>
      </c>
      <c r="BH21" s="7">
        <f t="shared" si="16"/>
        <v>1282</v>
      </c>
    </row>
    <row r="22" spans="1:60" x14ac:dyDescent="0.2">
      <c r="A22" t="s">
        <v>17</v>
      </c>
      <c r="B22" t="s">
        <v>33</v>
      </c>
      <c r="C22">
        <v>456</v>
      </c>
      <c r="D22">
        <v>827</v>
      </c>
      <c r="E22">
        <v>18</v>
      </c>
      <c r="F22">
        <v>70</v>
      </c>
      <c r="G22">
        <v>31</v>
      </c>
      <c r="H22">
        <f t="shared" si="17"/>
        <v>1402</v>
      </c>
      <c r="J22">
        <v>514</v>
      </c>
      <c r="K22">
        <v>957</v>
      </c>
      <c r="L22">
        <v>6</v>
      </c>
      <c r="M22">
        <v>16</v>
      </c>
      <c r="N22">
        <v>8</v>
      </c>
      <c r="O22">
        <f t="shared" si="18"/>
        <v>1501</v>
      </c>
      <c r="Q22">
        <f t="shared" si="19"/>
        <v>-58</v>
      </c>
      <c r="R22">
        <f t="shared" si="20"/>
        <v>-130</v>
      </c>
      <c r="S22">
        <f t="shared" si="21"/>
        <v>12</v>
      </c>
      <c r="T22">
        <f t="shared" si="22"/>
        <v>54</v>
      </c>
      <c r="U22">
        <f t="shared" si="23"/>
        <v>23</v>
      </c>
      <c r="V22">
        <f t="shared" si="24"/>
        <v>-99</v>
      </c>
      <c r="W22" s="9">
        <f t="shared" si="25"/>
        <v>-7.0613409415121259E-2</v>
      </c>
      <c r="Y22" s="1">
        <f t="shared" si="26"/>
        <v>0.3252496433666191</v>
      </c>
      <c r="Z22" s="1">
        <f t="shared" si="27"/>
        <v>0.58987161198288163</v>
      </c>
      <c r="AA22" s="1">
        <f t="shared" si="28"/>
        <v>1.2838801711840228E-2</v>
      </c>
      <c r="AB22" s="1">
        <f t="shared" si="29"/>
        <v>4.9928673323823107E-2</v>
      </c>
      <c r="AC22" s="1">
        <f t="shared" si="30"/>
        <v>2.2111269614835949E-2</v>
      </c>
      <c r="AD22" s="1">
        <f t="shared" si="31"/>
        <v>-0.26462196861626253</v>
      </c>
      <c r="AF22" s="1">
        <f t="shared" si="32"/>
        <v>0.34243837441705527</v>
      </c>
      <c r="AG22" s="1">
        <f t="shared" si="33"/>
        <v>0.63757495003331111</v>
      </c>
      <c r="AH22" s="1">
        <f t="shared" si="34"/>
        <v>3.9973351099267156E-3</v>
      </c>
      <c r="AI22" s="1">
        <f t="shared" si="35"/>
        <v>1.0659560293137908E-2</v>
      </c>
      <c r="AJ22" s="1">
        <f t="shared" si="36"/>
        <v>5.3297801465689541E-3</v>
      </c>
      <c r="AL22" s="2">
        <f t="shared" si="1"/>
        <v>-1.7188731050436168E-2</v>
      </c>
      <c r="AM22" s="2">
        <f t="shared" si="2"/>
        <v>-4.7703338050429478E-2</v>
      </c>
      <c r="AN22" s="2">
        <f t="shared" si="3"/>
        <v>8.8414666019135113E-3</v>
      </c>
      <c r="AO22" s="2">
        <f t="shared" si="4"/>
        <v>3.9269113030685199E-2</v>
      </c>
      <c r="AP22" s="2">
        <f t="shared" si="5"/>
        <v>1.6781489468266995E-2</v>
      </c>
      <c r="AR22" s="2">
        <f t="shared" si="37"/>
        <v>3.051460699999331E-2</v>
      </c>
      <c r="AT22" t="s">
        <v>194</v>
      </c>
      <c r="AV22" s="7" t="str">
        <f t="shared" si="6"/>
        <v>456  (32.5%)</v>
      </c>
      <c r="AW22" s="7" t="str">
        <f t="shared" si="7"/>
        <v>827  (59.0%)</v>
      </c>
      <c r="AX22" s="7" t="str">
        <f t="shared" si="8"/>
        <v>18  (1.3%)</v>
      </c>
      <c r="AY22" s="7" t="str">
        <f t="shared" si="9"/>
        <v>70  (5.0%)</v>
      </c>
      <c r="AZ22" s="7" t="str">
        <f t="shared" si="10"/>
        <v>31  (2.2%)</v>
      </c>
      <c r="BA22" s="7">
        <f t="shared" si="38"/>
        <v>1402</v>
      </c>
      <c r="BB22" s="7"/>
      <c r="BC22" s="7" t="str">
        <f t="shared" si="11"/>
        <v>514  (34.2%)</v>
      </c>
      <c r="BD22" s="7" t="str">
        <f t="shared" si="12"/>
        <v>957  (63.8%)</v>
      </c>
      <c r="BE22" s="7" t="str">
        <f t="shared" si="13"/>
        <v>6  (0.4%)</v>
      </c>
      <c r="BF22" s="7" t="str">
        <f t="shared" si="14"/>
        <v>16  (1.1%)</v>
      </c>
      <c r="BG22" s="7" t="str">
        <f t="shared" si="15"/>
        <v>8  (0.5%)</v>
      </c>
      <c r="BH22" s="7">
        <f t="shared" si="16"/>
        <v>1501</v>
      </c>
    </row>
    <row r="23" spans="1:60" x14ac:dyDescent="0.2">
      <c r="A23" t="s">
        <v>18</v>
      </c>
      <c r="B23" t="s">
        <v>33</v>
      </c>
      <c r="C23">
        <v>645</v>
      </c>
      <c r="D23">
        <v>936</v>
      </c>
      <c r="E23">
        <v>22</v>
      </c>
      <c r="F23">
        <v>64</v>
      </c>
      <c r="G23">
        <v>47</v>
      </c>
      <c r="H23">
        <f t="shared" si="17"/>
        <v>1714</v>
      </c>
      <c r="J23">
        <v>651</v>
      </c>
      <c r="K23">
        <v>1064</v>
      </c>
      <c r="L23">
        <v>5</v>
      </c>
      <c r="M23">
        <v>16</v>
      </c>
      <c r="N23">
        <v>14</v>
      </c>
      <c r="O23">
        <f t="shared" si="18"/>
        <v>1750</v>
      </c>
      <c r="Q23">
        <f t="shared" si="19"/>
        <v>-6</v>
      </c>
      <c r="R23">
        <f t="shared" si="20"/>
        <v>-128</v>
      </c>
      <c r="S23">
        <f t="shared" si="21"/>
        <v>17</v>
      </c>
      <c r="T23">
        <f t="shared" si="22"/>
        <v>48</v>
      </c>
      <c r="U23">
        <f t="shared" si="23"/>
        <v>33</v>
      </c>
      <c r="V23">
        <f t="shared" si="24"/>
        <v>-36</v>
      </c>
      <c r="W23" s="9">
        <f t="shared" si="25"/>
        <v>-2.1003500583430573E-2</v>
      </c>
      <c r="Y23" s="1">
        <f t="shared" si="26"/>
        <v>0.37631271878646438</v>
      </c>
      <c r="Z23" s="1">
        <f t="shared" si="27"/>
        <v>0.54609101516919489</v>
      </c>
      <c r="AA23" s="1">
        <f t="shared" si="28"/>
        <v>1.2835472578763127E-2</v>
      </c>
      <c r="AB23" s="1">
        <f t="shared" si="29"/>
        <v>3.7339556592765458E-2</v>
      </c>
      <c r="AC23" s="1">
        <f t="shared" si="30"/>
        <v>2.7421236872812137E-2</v>
      </c>
      <c r="AD23" s="1">
        <f t="shared" si="31"/>
        <v>-0.16977829638273051</v>
      </c>
      <c r="AF23" s="1">
        <f t="shared" si="32"/>
        <v>0.372</v>
      </c>
      <c r="AG23" s="1">
        <f t="shared" si="33"/>
        <v>0.60799999999999998</v>
      </c>
      <c r="AH23" s="1">
        <f t="shared" si="34"/>
        <v>2.8571428571428571E-3</v>
      </c>
      <c r="AI23" s="1">
        <f t="shared" si="35"/>
        <v>9.1428571428571435E-3</v>
      </c>
      <c r="AJ23" s="1">
        <f t="shared" si="36"/>
        <v>8.0000000000000002E-3</v>
      </c>
      <c r="AL23" s="2">
        <f t="shared" si="1"/>
        <v>4.3127187864643868E-3</v>
      </c>
      <c r="AM23" s="2">
        <f t="shared" si="2"/>
        <v>-6.1908984830805092E-2</v>
      </c>
      <c r="AN23" s="2">
        <f t="shared" si="3"/>
        <v>9.9783297216202698E-3</v>
      </c>
      <c r="AO23" s="2">
        <f t="shared" si="4"/>
        <v>2.8196699449908314E-2</v>
      </c>
      <c r="AP23" s="2">
        <f t="shared" si="5"/>
        <v>1.9421236872812137E-2</v>
      </c>
      <c r="AR23" s="2">
        <f t="shared" si="37"/>
        <v>6.6221703617269478E-2</v>
      </c>
      <c r="AT23" t="s">
        <v>193</v>
      </c>
      <c r="AV23" s="7" t="str">
        <f t="shared" si="6"/>
        <v>645  (37.6%)</v>
      </c>
      <c r="AW23" s="7" t="str">
        <f t="shared" si="7"/>
        <v>936  (54.6%)</v>
      </c>
      <c r="AX23" s="7" t="str">
        <f t="shared" si="8"/>
        <v>22  (1.3%)</v>
      </c>
      <c r="AY23" s="7" t="str">
        <f t="shared" si="9"/>
        <v>64  (3.7%)</v>
      </c>
      <c r="AZ23" s="7" t="str">
        <f t="shared" si="10"/>
        <v>47  (2.7%)</v>
      </c>
      <c r="BA23" s="7">
        <f t="shared" si="38"/>
        <v>1714</v>
      </c>
      <c r="BB23" s="7"/>
      <c r="BC23" s="7" t="str">
        <f t="shared" si="11"/>
        <v>651  (37.2%)</v>
      </c>
      <c r="BD23" s="7" t="str">
        <f t="shared" si="12"/>
        <v>1064  (60.8%)</v>
      </c>
      <c r="BE23" s="7" t="str">
        <f t="shared" si="13"/>
        <v>5  (0.3%)</v>
      </c>
      <c r="BF23" s="7" t="str">
        <f t="shared" si="14"/>
        <v>16  (0.9%)</v>
      </c>
      <c r="BG23" s="7" t="str">
        <f t="shared" si="15"/>
        <v>14  (0.8%)</v>
      </c>
      <c r="BH23" s="7">
        <f t="shared" si="16"/>
        <v>1750</v>
      </c>
    </row>
    <row r="24" spans="1:60" x14ac:dyDescent="0.2">
      <c r="A24" t="s">
        <v>19</v>
      </c>
      <c r="B24" t="s">
        <v>35</v>
      </c>
      <c r="C24">
        <v>816</v>
      </c>
      <c r="D24">
        <v>878</v>
      </c>
      <c r="E24">
        <v>13</v>
      </c>
      <c r="F24">
        <v>71</v>
      </c>
      <c r="G24">
        <v>42</v>
      </c>
      <c r="H24">
        <f t="shared" si="17"/>
        <v>1820</v>
      </c>
      <c r="J24">
        <v>738</v>
      </c>
      <c r="K24">
        <v>883</v>
      </c>
      <c r="L24">
        <v>1</v>
      </c>
      <c r="M24">
        <v>13</v>
      </c>
      <c r="N24">
        <v>7</v>
      </c>
      <c r="O24">
        <f t="shared" si="18"/>
        <v>1642</v>
      </c>
      <c r="Q24">
        <f t="shared" si="19"/>
        <v>78</v>
      </c>
      <c r="R24">
        <f t="shared" si="20"/>
        <v>-5</v>
      </c>
      <c r="S24">
        <f t="shared" si="21"/>
        <v>12</v>
      </c>
      <c r="T24">
        <f t="shared" si="22"/>
        <v>58</v>
      </c>
      <c r="U24">
        <f t="shared" si="23"/>
        <v>35</v>
      </c>
      <c r="V24">
        <f t="shared" si="24"/>
        <v>178</v>
      </c>
      <c r="W24" s="9">
        <f t="shared" si="25"/>
        <v>9.7802197802197802E-2</v>
      </c>
      <c r="Y24" s="1">
        <f t="shared" si="26"/>
        <v>0.44835164835164837</v>
      </c>
      <c r="Z24" s="1">
        <f t="shared" si="27"/>
        <v>0.48241758241758242</v>
      </c>
      <c r="AA24" s="1">
        <f t="shared" si="28"/>
        <v>7.1428571428571426E-3</v>
      </c>
      <c r="AB24" s="1">
        <f t="shared" si="29"/>
        <v>3.9010989010989011E-2</v>
      </c>
      <c r="AC24" s="1">
        <f t="shared" si="30"/>
        <v>2.3076923076923078E-2</v>
      </c>
      <c r="AD24" s="1">
        <f t="shared" si="31"/>
        <v>-3.4065934065934056E-2</v>
      </c>
      <c r="AF24" s="1">
        <f t="shared" si="32"/>
        <v>0.44945188794153473</v>
      </c>
      <c r="AG24" s="1">
        <f t="shared" si="33"/>
        <v>0.53775883069427532</v>
      </c>
      <c r="AH24" s="1">
        <f t="shared" si="34"/>
        <v>6.0901339829476245E-4</v>
      </c>
      <c r="AI24" s="1">
        <f t="shared" si="35"/>
        <v>7.9171741778319114E-3</v>
      </c>
      <c r="AJ24" s="1">
        <f t="shared" si="36"/>
        <v>4.2630937880633376E-3</v>
      </c>
      <c r="AL24" s="2">
        <f t="shared" si="1"/>
        <v>-1.1002395898863648E-3</v>
      </c>
      <c r="AM24" s="2">
        <f t="shared" si="2"/>
        <v>-5.53412482766929E-2</v>
      </c>
      <c r="AN24" s="2">
        <f t="shared" si="3"/>
        <v>6.5338437445623797E-3</v>
      </c>
      <c r="AO24" s="2">
        <f t="shared" si="4"/>
        <v>3.10938148331571E-2</v>
      </c>
      <c r="AP24" s="2">
        <f t="shared" si="5"/>
        <v>1.8813829288859739E-2</v>
      </c>
      <c r="AR24" s="2">
        <f t="shared" si="37"/>
        <v>5.4241008686806536E-2</v>
      </c>
      <c r="AT24" t="s">
        <v>76</v>
      </c>
      <c r="AV24" s="7" t="str">
        <f t="shared" si="6"/>
        <v>816  (44.8%)</v>
      </c>
      <c r="AW24" s="7" t="str">
        <f t="shared" si="7"/>
        <v>878  (48.2%)</v>
      </c>
      <c r="AX24" s="7" t="str">
        <f t="shared" si="8"/>
        <v>13  (0.7%)</v>
      </c>
      <c r="AY24" s="7" t="str">
        <f t="shared" si="9"/>
        <v>71  (3.9%)</v>
      </c>
      <c r="AZ24" s="7" t="str">
        <f t="shared" si="10"/>
        <v>42  (2.3%)</v>
      </c>
      <c r="BA24" s="7">
        <f t="shared" si="38"/>
        <v>1820</v>
      </c>
      <c r="BB24" s="7"/>
      <c r="BC24" s="7" t="str">
        <f t="shared" si="11"/>
        <v>738  (44.9%)</v>
      </c>
      <c r="BD24" s="7" t="str">
        <f t="shared" si="12"/>
        <v>883  (53.8%)</v>
      </c>
      <c r="BE24" s="7" t="str">
        <f t="shared" si="13"/>
        <v>1  (0.1%)</v>
      </c>
      <c r="BF24" s="7" t="str">
        <f t="shared" si="14"/>
        <v>13  (0.8%)</v>
      </c>
      <c r="BG24" s="7" t="str">
        <f t="shared" si="15"/>
        <v>7  (0.4%)</v>
      </c>
      <c r="BH24" s="7">
        <f t="shared" si="16"/>
        <v>1642</v>
      </c>
    </row>
    <row r="25" spans="1:60" x14ac:dyDescent="0.2">
      <c r="A25" t="s">
        <v>53</v>
      </c>
      <c r="B25" t="s">
        <v>34</v>
      </c>
      <c r="C25">
        <v>1260</v>
      </c>
      <c r="D25">
        <v>859</v>
      </c>
      <c r="E25">
        <v>11</v>
      </c>
      <c r="F25">
        <v>84</v>
      </c>
      <c r="G25">
        <v>47</v>
      </c>
      <c r="H25">
        <f t="shared" si="17"/>
        <v>2261</v>
      </c>
      <c r="J25">
        <v>1163</v>
      </c>
      <c r="K25">
        <v>919</v>
      </c>
      <c r="L25">
        <v>1</v>
      </c>
      <c r="M25">
        <v>13</v>
      </c>
      <c r="N25">
        <v>9</v>
      </c>
      <c r="O25">
        <f t="shared" si="18"/>
        <v>2105</v>
      </c>
      <c r="Q25">
        <f t="shared" si="19"/>
        <v>97</v>
      </c>
      <c r="R25">
        <f t="shared" si="20"/>
        <v>-60</v>
      </c>
      <c r="S25">
        <f t="shared" si="21"/>
        <v>10</v>
      </c>
      <c r="T25">
        <f t="shared" si="22"/>
        <v>71</v>
      </c>
      <c r="U25">
        <f t="shared" si="23"/>
        <v>38</v>
      </c>
      <c r="V25">
        <f t="shared" si="24"/>
        <v>156</v>
      </c>
      <c r="W25" s="9">
        <f t="shared" si="25"/>
        <v>6.8996019460415739E-2</v>
      </c>
      <c r="Y25" s="1">
        <f t="shared" si="26"/>
        <v>0.55727554179566563</v>
      </c>
      <c r="Z25" s="1">
        <f t="shared" si="27"/>
        <v>0.37992038920831489</v>
      </c>
      <c r="AA25" s="1">
        <f t="shared" si="28"/>
        <v>4.8651039363113669E-3</v>
      </c>
      <c r="AB25" s="1">
        <f t="shared" si="29"/>
        <v>3.7151702786377708E-2</v>
      </c>
      <c r="AC25" s="1">
        <f t="shared" si="30"/>
        <v>2.0787262273330383E-2</v>
      </c>
      <c r="AD25" s="1">
        <f t="shared" si="31"/>
        <v>0.17735515258735074</v>
      </c>
      <c r="AF25" s="1">
        <f t="shared" si="32"/>
        <v>0.55249406175771976</v>
      </c>
      <c r="AG25" s="1">
        <f t="shared" si="33"/>
        <v>0.43657957244655582</v>
      </c>
      <c r="AH25" s="1">
        <f>L25/O25</f>
        <v>4.7505938242280285E-4</v>
      </c>
      <c r="AI25" s="1">
        <f t="shared" si="35"/>
        <v>6.1757719714964372E-3</v>
      </c>
      <c r="AJ25" s="1">
        <f t="shared" si="36"/>
        <v>4.2755344418052253E-3</v>
      </c>
      <c r="AL25" s="2">
        <f t="shared" si="1"/>
        <v>4.7814800379458733E-3</v>
      </c>
      <c r="AM25" s="2">
        <f t="shared" si="2"/>
        <v>-5.6659183238240929E-2</v>
      </c>
      <c r="AN25" s="2">
        <f t="shared" si="3"/>
        <v>4.3900445538885644E-3</v>
      </c>
      <c r="AO25" s="2">
        <f t="shared" si="4"/>
        <v>3.0975930814881272E-2</v>
      </c>
      <c r="AP25" s="2">
        <f t="shared" si="5"/>
        <v>1.6511727831525158E-2</v>
      </c>
      <c r="AR25" s="2">
        <f t="shared" si="37"/>
        <v>6.1440663276186802E-2</v>
      </c>
      <c r="AT25" t="s">
        <v>76</v>
      </c>
      <c r="AV25" s="7" t="str">
        <f t="shared" si="6"/>
        <v>1260  (55.7%)</v>
      </c>
      <c r="AW25" s="7" t="str">
        <f t="shared" si="7"/>
        <v>859  (38.0%)</v>
      </c>
      <c r="AX25" s="7" t="str">
        <f t="shared" si="8"/>
        <v>11  (0.5%)</v>
      </c>
      <c r="AY25" s="7" t="str">
        <f t="shared" si="9"/>
        <v>84  (3.7%)</v>
      </c>
      <c r="AZ25" s="7" t="str">
        <f t="shared" si="10"/>
        <v>47  (2.1%)</v>
      </c>
      <c r="BA25" s="7">
        <f>H25</f>
        <v>2261</v>
      </c>
      <c r="BB25" s="7"/>
      <c r="BC25" s="7" t="str">
        <f t="shared" si="11"/>
        <v>1163  (55.2%)</v>
      </c>
      <c r="BD25" s="7" t="str">
        <f t="shared" si="12"/>
        <v>919  (43.7%)</v>
      </c>
      <c r="BE25" s="7" t="str">
        <f t="shared" si="13"/>
        <v>1  (0.0%)</v>
      </c>
      <c r="BF25" s="7" t="str">
        <f t="shared" si="14"/>
        <v>13  (0.6%)</v>
      </c>
      <c r="BG25" s="7" t="str">
        <f t="shared" si="15"/>
        <v>9  (0.4%)</v>
      </c>
      <c r="BH25" s="7">
        <f t="shared" si="16"/>
        <v>2105</v>
      </c>
    </row>
    <row r="26" spans="1:60" x14ac:dyDescent="0.2">
      <c r="A26" t="s">
        <v>20</v>
      </c>
      <c r="B26" t="s">
        <v>36</v>
      </c>
      <c r="C26">
        <v>681</v>
      </c>
      <c r="D26">
        <v>554</v>
      </c>
      <c r="E26">
        <v>2</v>
      </c>
      <c r="F26">
        <v>57</v>
      </c>
      <c r="G26">
        <v>24</v>
      </c>
      <c r="H26">
        <f t="shared" si="17"/>
        <v>1318</v>
      </c>
      <c r="J26">
        <v>557</v>
      </c>
      <c r="K26">
        <v>744</v>
      </c>
      <c r="L26">
        <v>4</v>
      </c>
      <c r="M26">
        <v>15</v>
      </c>
      <c r="N26">
        <v>4</v>
      </c>
      <c r="O26">
        <f t="shared" si="18"/>
        <v>1324</v>
      </c>
      <c r="Q26">
        <f t="shared" si="19"/>
        <v>124</v>
      </c>
      <c r="R26">
        <f t="shared" si="20"/>
        <v>-190</v>
      </c>
      <c r="S26">
        <f t="shared" si="21"/>
        <v>-2</v>
      </c>
      <c r="T26">
        <f t="shared" si="22"/>
        <v>42</v>
      </c>
      <c r="U26">
        <f t="shared" si="23"/>
        <v>20</v>
      </c>
      <c r="V26">
        <f t="shared" si="24"/>
        <v>-6</v>
      </c>
      <c r="W26" s="9">
        <f t="shared" si="25"/>
        <v>-4.552352048558422E-3</v>
      </c>
      <c r="Y26" s="1">
        <f t="shared" si="26"/>
        <v>0.51669195751138086</v>
      </c>
      <c r="Z26" s="1">
        <f t="shared" si="27"/>
        <v>0.4203338391502276</v>
      </c>
      <c r="AA26" s="1">
        <f t="shared" si="28"/>
        <v>1.5174506828528073E-3</v>
      </c>
      <c r="AB26" s="1">
        <f t="shared" si="29"/>
        <v>4.3247344461305008E-2</v>
      </c>
      <c r="AC26" s="1">
        <f t="shared" si="30"/>
        <v>1.8209408194233688E-2</v>
      </c>
      <c r="AD26" s="1">
        <f t="shared" si="31"/>
        <v>9.6358118361153267E-2</v>
      </c>
      <c r="AF26" s="1">
        <f t="shared" si="32"/>
        <v>0.42069486404833839</v>
      </c>
      <c r="AG26" s="1">
        <f t="shared" si="33"/>
        <v>0.5619335347432024</v>
      </c>
      <c r="AH26" s="1">
        <f t="shared" si="34"/>
        <v>3.0211480362537764E-3</v>
      </c>
      <c r="AI26" s="1">
        <f t="shared" si="35"/>
        <v>1.1329305135951661E-2</v>
      </c>
      <c r="AJ26" s="1">
        <f t="shared" si="36"/>
        <v>3.0211480362537764E-3</v>
      </c>
      <c r="AL26" s="2">
        <f t="shared" si="1"/>
        <v>9.5997093463042471E-2</v>
      </c>
      <c r="AM26" s="2">
        <f t="shared" si="2"/>
        <v>-0.14159969559297481</v>
      </c>
      <c r="AN26" s="2">
        <f t="shared" si="3"/>
        <v>-1.5036973534009691E-3</v>
      </c>
      <c r="AO26" s="2">
        <f t="shared" si="4"/>
        <v>3.1918039325353351E-2</v>
      </c>
      <c r="AP26" s="2">
        <f t="shared" si="5"/>
        <v>1.5188260157979912E-2</v>
      </c>
      <c r="AR26" s="2">
        <f t="shared" si="37"/>
        <v>0.23759678905601728</v>
      </c>
      <c r="AT26" t="s">
        <v>386</v>
      </c>
      <c r="AV26" s="7" t="str">
        <f t="shared" si="6"/>
        <v>681  (51.7%)</v>
      </c>
      <c r="AW26" s="7" t="str">
        <f t="shared" si="7"/>
        <v>554  (42.0%)</v>
      </c>
      <c r="AX26" s="7" t="str">
        <f t="shared" si="8"/>
        <v>2  (0.2%)</v>
      </c>
      <c r="AY26" s="7" t="str">
        <f t="shared" si="9"/>
        <v>57  (4.3%)</v>
      </c>
      <c r="AZ26" s="7" t="str">
        <f t="shared" si="10"/>
        <v>24  (1.8%)</v>
      </c>
      <c r="BA26" s="7">
        <f>H26</f>
        <v>1318</v>
      </c>
      <c r="BB26" s="7"/>
      <c r="BC26" s="7" t="str">
        <f t="shared" si="11"/>
        <v>557  (42.1%)</v>
      </c>
      <c r="BD26" s="7" t="str">
        <f t="shared" si="12"/>
        <v>744  (56.2%)</v>
      </c>
      <c r="BE26" s="7" t="str">
        <f t="shared" si="13"/>
        <v>4  (0.3%)</v>
      </c>
      <c r="BF26" s="7" t="str">
        <f t="shared" si="14"/>
        <v>15  (1.1%)</v>
      </c>
      <c r="BG26" s="7" t="str">
        <f t="shared" si="15"/>
        <v>4  (0.3%)</v>
      </c>
      <c r="BH26" s="7">
        <f t="shared" si="16"/>
        <v>1324</v>
      </c>
    </row>
    <row r="27" spans="1:60" x14ac:dyDescent="0.2">
      <c r="A27" t="s">
        <v>21</v>
      </c>
      <c r="B27" t="s">
        <v>37</v>
      </c>
      <c r="C27">
        <v>1276</v>
      </c>
      <c r="D27">
        <v>805</v>
      </c>
      <c r="E27">
        <v>7</v>
      </c>
      <c r="F27">
        <v>93</v>
      </c>
      <c r="G27">
        <v>37</v>
      </c>
      <c r="H27">
        <f t="shared" si="17"/>
        <v>2218</v>
      </c>
      <c r="J27">
        <v>1091</v>
      </c>
      <c r="K27">
        <v>930</v>
      </c>
      <c r="L27">
        <v>4</v>
      </c>
      <c r="M27">
        <v>12</v>
      </c>
      <c r="N27">
        <v>11</v>
      </c>
      <c r="O27">
        <f t="shared" si="18"/>
        <v>2048</v>
      </c>
      <c r="Q27">
        <f t="shared" si="19"/>
        <v>185</v>
      </c>
      <c r="R27">
        <f t="shared" si="20"/>
        <v>-125</v>
      </c>
      <c r="S27">
        <f t="shared" si="21"/>
        <v>3</v>
      </c>
      <c r="T27">
        <f t="shared" si="22"/>
        <v>81</v>
      </c>
      <c r="U27">
        <f t="shared" si="23"/>
        <v>26</v>
      </c>
      <c r="V27">
        <f t="shared" si="24"/>
        <v>170</v>
      </c>
      <c r="W27" s="9">
        <f t="shared" si="25"/>
        <v>7.6645626690712357E-2</v>
      </c>
      <c r="Y27" s="1">
        <f>C27/H27</f>
        <v>0.57529305680793508</v>
      </c>
      <c r="Z27" s="1">
        <f t="shared" si="27"/>
        <v>0.36293958521190262</v>
      </c>
      <c r="AA27" s="1">
        <f t="shared" si="28"/>
        <v>3.1559963931469793E-3</v>
      </c>
      <c r="AB27" s="1">
        <f t="shared" si="29"/>
        <v>4.1929666366095582E-2</v>
      </c>
      <c r="AC27" s="1">
        <f t="shared" si="30"/>
        <v>1.6681695220919748E-2</v>
      </c>
      <c r="AD27" s="1">
        <f t="shared" si="31"/>
        <v>0.21235347159603246</v>
      </c>
      <c r="AF27" s="1">
        <f t="shared" si="32"/>
        <v>0.53271484375</v>
      </c>
      <c r="AG27" s="1">
        <f t="shared" si="33"/>
        <v>0.4541015625</v>
      </c>
      <c r="AH27" s="1">
        <f t="shared" si="34"/>
        <v>1.953125E-3</v>
      </c>
      <c r="AI27" s="1">
        <f t="shared" si="35"/>
        <v>5.859375E-3</v>
      </c>
      <c r="AJ27" s="1">
        <f t="shared" si="36"/>
        <v>5.37109375E-3</v>
      </c>
      <c r="AL27" s="2">
        <f t="shared" ref="AL27:AL39" si="39">Y27-AF27</f>
        <v>4.2578213057935077E-2</v>
      </c>
      <c r="AM27" s="2">
        <f t="shared" ref="AM27:AM39" si="40">Z27-AG27</f>
        <v>-9.1161977288097384E-2</v>
      </c>
      <c r="AN27" s="2">
        <f t="shared" ref="AN27:AN39" si="41">AA27-AH27</f>
        <v>1.2028713931469793E-3</v>
      </c>
      <c r="AO27" s="2">
        <f t="shared" ref="AO27:AO39" si="42">AB27-AI27</f>
        <v>3.6070291366095582E-2</v>
      </c>
      <c r="AP27" s="2">
        <f t="shared" ref="AP27:AP39" si="43">AC27-AJ27</f>
        <v>1.1310601470919748E-2</v>
      </c>
      <c r="AR27" s="2">
        <f t="shared" si="37"/>
        <v>0.13374019034603246</v>
      </c>
      <c r="AT27" t="s">
        <v>386</v>
      </c>
      <c r="AV27" s="7" t="str">
        <f t="shared" si="6"/>
        <v>1276  (57.5%)</v>
      </c>
      <c r="AW27" s="7" t="str">
        <f t="shared" si="7"/>
        <v>805  (36.3%)</v>
      </c>
      <c r="AX27" s="7" t="str">
        <f t="shared" si="8"/>
        <v>7  (0.3%)</v>
      </c>
      <c r="AY27" s="7" t="str">
        <f t="shared" si="9"/>
        <v>93  (4.2%)</v>
      </c>
      <c r="AZ27" s="7" t="str">
        <f t="shared" si="10"/>
        <v>37  (1.7%)</v>
      </c>
      <c r="BA27" s="7">
        <f t="shared" ref="BA27:BA39" si="44">H27</f>
        <v>2218</v>
      </c>
      <c r="BB27" s="7"/>
      <c r="BC27" s="7" t="str">
        <f t="shared" si="11"/>
        <v>1091  (53.3%)</v>
      </c>
      <c r="BD27" s="7" t="str">
        <f t="shared" si="12"/>
        <v>930  (45.4%)</v>
      </c>
      <c r="BE27" s="7" t="str">
        <f t="shared" si="13"/>
        <v>4  (0.2%)</v>
      </c>
      <c r="BF27" s="7" t="str">
        <f t="shared" si="14"/>
        <v>12  (0.6%)</v>
      </c>
      <c r="BG27" s="7" t="str">
        <f t="shared" si="15"/>
        <v>11  (0.5%)</v>
      </c>
      <c r="BH27" s="7">
        <f t="shared" si="16"/>
        <v>2048</v>
      </c>
    </row>
    <row r="28" spans="1:60" x14ac:dyDescent="0.2">
      <c r="A28" t="s">
        <v>22</v>
      </c>
      <c r="B28" t="s">
        <v>38</v>
      </c>
      <c r="C28">
        <v>930</v>
      </c>
      <c r="D28">
        <v>364</v>
      </c>
      <c r="E28">
        <v>6</v>
      </c>
      <c r="F28">
        <v>54</v>
      </c>
      <c r="G28">
        <v>14</v>
      </c>
      <c r="H28">
        <f t="shared" si="17"/>
        <v>1368</v>
      </c>
      <c r="J28">
        <v>753</v>
      </c>
      <c r="K28">
        <v>566</v>
      </c>
      <c r="L28">
        <v>2</v>
      </c>
      <c r="M28">
        <v>8</v>
      </c>
      <c r="N28">
        <v>10</v>
      </c>
      <c r="O28">
        <f t="shared" si="18"/>
        <v>1339</v>
      </c>
      <c r="Q28">
        <f t="shared" si="19"/>
        <v>177</v>
      </c>
      <c r="R28">
        <f t="shared" si="20"/>
        <v>-202</v>
      </c>
      <c r="S28">
        <f t="shared" si="21"/>
        <v>4</v>
      </c>
      <c r="T28">
        <f t="shared" si="22"/>
        <v>46</v>
      </c>
      <c r="U28">
        <f t="shared" si="23"/>
        <v>4</v>
      </c>
      <c r="V28">
        <f t="shared" si="24"/>
        <v>29</v>
      </c>
      <c r="W28" s="9">
        <f t="shared" si="25"/>
        <v>2.1198830409356724E-2</v>
      </c>
      <c r="Y28" s="1">
        <f t="shared" si="26"/>
        <v>0.67982456140350878</v>
      </c>
      <c r="Z28" s="1">
        <f t="shared" si="27"/>
        <v>0.26608187134502925</v>
      </c>
      <c r="AA28" s="1">
        <f t="shared" si="28"/>
        <v>4.3859649122807015E-3</v>
      </c>
      <c r="AB28" s="1">
        <f t="shared" si="29"/>
        <v>3.9473684210526314E-2</v>
      </c>
      <c r="AC28" s="1">
        <f t="shared" si="30"/>
        <v>1.023391812865497E-2</v>
      </c>
      <c r="AD28" s="1">
        <f t="shared" si="31"/>
        <v>0.41374269005847952</v>
      </c>
      <c r="AF28" s="1">
        <f t="shared" si="32"/>
        <v>0.56235997012696037</v>
      </c>
      <c r="AG28" s="1">
        <f t="shared" si="33"/>
        <v>0.42270351008215085</v>
      </c>
      <c r="AH28" s="1">
        <f t="shared" si="34"/>
        <v>1.4936519790888724E-3</v>
      </c>
      <c r="AI28" s="1">
        <f t="shared" si="35"/>
        <v>5.9746079163554896E-3</v>
      </c>
      <c r="AJ28" s="1">
        <f t="shared" si="36"/>
        <v>7.4682598954443615E-3</v>
      </c>
      <c r="AL28" s="2">
        <f t="shared" si="39"/>
        <v>0.1174645912765484</v>
      </c>
      <c r="AM28" s="2">
        <f t="shared" si="40"/>
        <v>-0.15662163873712159</v>
      </c>
      <c r="AN28" s="2">
        <f t="shared" si="41"/>
        <v>2.8923129331918291E-3</v>
      </c>
      <c r="AO28" s="2">
        <f t="shared" si="42"/>
        <v>3.3499076294170822E-2</v>
      </c>
      <c r="AP28" s="2">
        <f t="shared" si="43"/>
        <v>2.7656582332106086E-3</v>
      </c>
      <c r="AR28" s="2">
        <f t="shared" si="37"/>
        <v>0.27408623001367</v>
      </c>
      <c r="AT28" t="s">
        <v>386</v>
      </c>
      <c r="AV28" s="7" t="str">
        <f t="shared" si="6"/>
        <v>930  (68.0%)</v>
      </c>
      <c r="AW28" s="7" t="str">
        <f t="shared" si="7"/>
        <v>364  (26.6%)</v>
      </c>
      <c r="AX28" s="7" t="str">
        <f t="shared" si="8"/>
        <v>6  (0.4%)</v>
      </c>
      <c r="AY28" s="7" t="str">
        <f t="shared" si="9"/>
        <v>54  (3.9%)</v>
      </c>
      <c r="AZ28" s="7" t="str">
        <f t="shared" si="10"/>
        <v>14  (1.0%)</v>
      </c>
      <c r="BA28" s="7">
        <f t="shared" si="44"/>
        <v>1368</v>
      </c>
      <c r="BB28" s="7"/>
      <c r="BC28" s="7" t="str">
        <f t="shared" si="11"/>
        <v>753  (56.2%)</v>
      </c>
      <c r="BD28" s="7" t="str">
        <f t="shared" si="12"/>
        <v>566  (42.3%)</v>
      </c>
      <c r="BE28" s="7" t="str">
        <f t="shared" si="13"/>
        <v>2  (0.1%)</v>
      </c>
      <c r="BF28" s="7" t="str">
        <f t="shared" si="14"/>
        <v>8  (0.6%)</v>
      </c>
      <c r="BG28" s="7" t="str">
        <f t="shared" si="15"/>
        <v>10  (0.7%)</v>
      </c>
      <c r="BH28" s="7">
        <f t="shared" si="16"/>
        <v>1339</v>
      </c>
    </row>
    <row r="29" spans="1:60" x14ac:dyDescent="0.2">
      <c r="A29" t="s">
        <v>23</v>
      </c>
      <c r="B29" t="s">
        <v>39</v>
      </c>
      <c r="C29">
        <v>901</v>
      </c>
      <c r="D29">
        <v>598</v>
      </c>
      <c r="E29">
        <v>9</v>
      </c>
      <c r="F29">
        <v>60</v>
      </c>
      <c r="G29">
        <v>36</v>
      </c>
      <c r="H29">
        <f t="shared" si="17"/>
        <v>1604</v>
      </c>
      <c r="J29">
        <v>809</v>
      </c>
      <c r="K29">
        <v>746</v>
      </c>
      <c r="L29">
        <v>3</v>
      </c>
      <c r="M29">
        <v>9</v>
      </c>
      <c r="N29">
        <v>7</v>
      </c>
      <c r="O29">
        <f t="shared" si="18"/>
        <v>1574</v>
      </c>
      <c r="Q29">
        <f t="shared" si="19"/>
        <v>92</v>
      </c>
      <c r="R29">
        <f t="shared" si="20"/>
        <v>-148</v>
      </c>
      <c r="S29">
        <f t="shared" si="21"/>
        <v>6</v>
      </c>
      <c r="T29">
        <f t="shared" si="22"/>
        <v>51</v>
      </c>
      <c r="U29">
        <f t="shared" si="23"/>
        <v>29</v>
      </c>
      <c r="V29">
        <f t="shared" si="24"/>
        <v>30</v>
      </c>
      <c r="W29" s="9">
        <f t="shared" si="25"/>
        <v>1.8703241895261846E-2</v>
      </c>
      <c r="Y29" s="1">
        <f t="shared" si="26"/>
        <v>0.5617206982543641</v>
      </c>
      <c r="Z29" s="1">
        <f t="shared" si="27"/>
        <v>0.37281795511221943</v>
      </c>
      <c r="AA29" s="1">
        <f t="shared" si="28"/>
        <v>5.6109725685785537E-3</v>
      </c>
      <c r="AB29" s="1">
        <f t="shared" si="29"/>
        <v>3.7406483790523692E-2</v>
      </c>
      <c r="AC29" s="1">
        <f t="shared" si="30"/>
        <v>2.2443890274314215E-2</v>
      </c>
      <c r="AD29" s="1">
        <f t="shared" si="31"/>
        <v>0.18890274314214467</v>
      </c>
      <c r="AF29" s="1">
        <f t="shared" si="32"/>
        <v>0.51397712833545106</v>
      </c>
      <c r="AG29" s="1">
        <f t="shared" si="33"/>
        <v>0.47395171537484115</v>
      </c>
      <c r="AH29" s="1">
        <f t="shared" si="34"/>
        <v>1.9059720457433292E-3</v>
      </c>
      <c r="AI29" s="1">
        <f t="shared" si="35"/>
        <v>5.7179161372299869E-3</v>
      </c>
      <c r="AJ29" s="1">
        <f t="shared" si="36"/>
        <v>4.4472681067344345E-3</v>
      </c>
      <c r="AL29" s="2">
        <f t="shared" si="39"/>
        <v>4.7743569918913042E-2</v>
      </c>
      <c r="AM29" s="2">
        <f t="shared" si="40"/>
        <v>-0.10113376026262172</v>
      </c>
      <c r="AN29" s="2">
        <f t="shared" si="41"/>
        <v>3.7050005228352247E-3</v>
      </c>
      <c r="AO29" s="2">
        <f t="shared" si="42"/>
        <v>3.1688567653293705E-2</v>
      </c>
      <c r="AP29" s="2">
        <f t="shared" si="43"/>
        <v>1.799662216757978E-2</v>
      </c>
      <c r="AR29" s="2">
        <f t="shared" si="37"/>
        <v>0.14887733018153476</v>
      </c>
      <c r="AT29" t="s">
        <v>386</v>
      </c>
      <c r="AV29" s="7" t="str">
        <f t="shared" si="6"/>
        <v>901  (56.2%)</v>
      </c>
      <c r="AW29" s="7" t="str">
        <f t="shared" si="7"/>
        <v>598  (37.3%)</v>
      </c>
      <c r="AX29" s="7" t="str">
        <f t="shared" si="8"/>
        <v>9  (0.6%)</v>
      </c>
      <c r="AY29" s="7" t="str">
        <f t="shared" si="9"/>
        <v>60  (3.7%)</v>
      </c>
      <c r="AZ29" s="7" t="str">
        <f t="shared" si="10"/>
        <v>36  (2.2%)</v>
      </c>
      <c r="BA29" s="7">
        <f t="shared" si="44"/>
        <v>1604</v>
      </c>
      <c r="BB29" s="7"/>
      <c r="BC29" s="7" t="str">
        <f t="shared" si="11"/>
        <v>809  (51.4%)</v>
      </c>
      <c r="BD29" s="7" t="str">
        <f t="shared" si="12"/>
        <v>746  (47.4%)</v>
      </c>
      <c r="BE29" s="7" t="str">
        <f t="shared" si="13"/>
        <v>3  (0.2%)</v>
      </c>
      <c r="BF29" s="7" t="str">
        <f t="shared" si="14"/>
        <v>9  (0.6%)</v>
      </c>
      <c r="BG29" s="7" t="str">
        <f t="shared" si="15"/>
        <v>7  (0.4%)</v>
      </c>
      <c r="BH29" s="7">
        <f t="shared" si="16"/>
        <v>1574</v>
      </c>
    </row>
    <row r="30" spans="1:60" x14ac:dyDescent="0.2">
      <c r="A30" t="s">
        <v>24</v>
      </c>
      <c r="B30" t="s">
        <v>47</v>
      </c>
      <c r="C30">
        <v>414</v>
      </c>
      <c r="D30">
        <v>242</v>
      </c>
      <c r="E30">
        <v>3</v>
      </c>
      <c r="F30">
        <v>13</v>
      </c>
      <c r="G30">
        <v>15</v>
      </c>
      <c r="H30">
        <f t="shared" si="17"/>
        <v>687</v>
      </c>
      <c r="J30">
        <v>346</v>
      </c>
      <c r="K30">
        <v>358</v>
      </c>
      <c r="L30">
        <v>0</v>
      </c>
      <c r="M30">
        <v>4</v>
      </c>
      <c r="N30">
        <v>4</v>
      </c>
      <c r="O30">
        <f t="shared" si="18"/>
        <v>712</v>
      </c>
      <c r="Q30">
        <f t="shared" si="19"/>
        <v>68</v>
      </c>
      <c r="R30">
        <f t="shared" si="20"/>
        <v>-116</v>
      </c>
      <c r="S30">
        <f t="shared" si="21"/>
        <v>3</v>
      </c>
      <c r="T30">
        <f t="shared" si="22"/>
        <v>9</v>
      </c>
      <c r="U30">
        <f t="shared" si="23"/>
        <v>11</v>
      </c>
      <c r="V30">
        <f t="shared" si="24"/>
        <v>-25</v>
      </c>
      <c r="W30" s="9">
        <f t="shared" si="25"/>
        <v>-3.6390101892285295E-2</v>
      </c>
      <c r="Y30" s="1">
        <f t="shared" si="26"/>
        <v>0.6026200873362445</v>
      </c>
      <c r="Z30" s="1">
        <f t="shared" si="27"/>
        <v>0.3522561863173217</v>
      </c>
      <c r="AA30" s="1">
        <f t="shared" si="28"/>
        <v>4.3668122270742356E-3</v>
      </c>
      <c r="AB30" s="1">
        <f t="shared" si="29"/>
        <v>1.8922852983988356E-2</v>
      </c>
      <c r="AC30" s="1">
        <f t="shared" si="30"/>
        <v>2.1834061135371178E-2</v>
      </c>
      <c r="AD30" s="1">
        <f t="shared" si="31"/>
        <v>0.25036390101892281</v>
      </c>
      <c r="AF30" s="1">
        <f t="shared" si="32"/>
        <v>0.4859550561797753</v>
      </c>
      <c r="AG30" s="1">
        <f t="shared" si="33"/>
        <v>0.5028089887640449</v>
      </c>
      <c r="AH30" s="1">
        <f t="shared" si="34"/>
        <v>0</v>
      </c>
      <c r="AI30" s="1">
        <f t="shared" si="35"/>
        <v>5.6179775280898875E-3</v>
      </c>
      <c r="AJ30" s="1">
        <f t="shared" si="36"/>
        <v>5.6179775280898875E-3</v>
      </c>
      <c r="AL30" s="2">
        <f t="shared" si="39"/>
        <v>0.1166650311564692</v>
      </c>
      <c r="AM30" s="2">
        <f t="shared" si="40"/>
        <v>-0.1505528024467232</v>
      </c>
      <c r="AN30" s="2">
        <f t="shared" si="41"/>
        <v>4.3668122270742356E-3</v>
      </c>
      <c r="AO30" s="2">
        <f t="shared" si="42"/>
        <v>1.3304875455898469E-2</v>
      </c>
      <c r="AP30" s="2">
        <f t="shared" si="43"/>
        <v>1.621608360728129E-2</v>
      </c>
      <c r="AR30" s="2">
        <f t="shared" si="37"/>
        <v>0.2672178336031924</v>
      </c>
      <c r="AT30" t="s">
        <v>386</v>
      </c>
      <c r="AV30" s="7" t="str">
        <f t="shared" si="6"/>
        <v>414  (60.3%)</v>
      </c>
      <c r="AW30" s="7" t="str">
        <f t="shared" si="7"/>
        <v>242  (35.2%)</v>
      </c>
      <c r="AX30" s="7" t="str">
        <f t="shared" si="8"/>
        <v>3  (0.4%)</v>
      </c>
      <c r="AY30" s="7" t="str">
        <f t="shared" si="9"/>
        <v>13  (1.9%)</v>
      </c>
      <c r="AZ30" s="7" t="str">
        <f t="shared" si="10"/>
        <v>15  (2.2%)</v>
      </c>
      <c r="BA30" s="7">
        <f t="shared" si="44"/>
        <v>687</v>
      </c>
      <c r="BB30" s="7"/>
      <c r="BC30" s="7" t="str">
        <f t="shared" si="11"/>
        <v>346  (48.6%)</v>
      </c>
      <c r="BD30" s="7" t="str">
        <f t="shared" si="12"/>
        <v>358  (50.3%)</v>
      </c>
      <c r="BE30" s="7" t="str">
        <f t="shared" si="13"/>
        <v>0  (0.0%)</v>
      </c>
      <c r="BF30" s="7" t="str">
        <f t="shared" si="14"/>
        <v>4  (0.6%)</v>
      </c>
      <c r="BG30" s="7" t="str">
        <f t="shared" si="15"/>
        <v>4  (0.6%)</v>
      </c>
      <c r="BH30" s="7">
        <f t="shared" si="16"/>
        <v>712</v>
      </c>
    </row>
    <row r="31" spans="1:60" x14ac:dyDescent="0.2">
      <c r="A31" t="s">
        <v>25</v>
      </c>
      <c r="B31" t="s">
        <v>47</v>
      </c>
      <c r="C31">
        <v>414</v>
      </c>
      <c r="D31">
        <v>231</v>
      </c>
      <c r="E31">
        <v>4</v>
      </c>
      <c r="F31">
        <v>36</v>
      </c>
      <c r="G31">
        <v>11</v>
      </c>
      <c r="H31">
        <f t="shared" si="17"/>
        <v>696</v>
      </c>
      <c r="J31">
        <v>389</v>
      </c>
      <c r="K31">
        <v>289</v>
      </c>
      <c r="L31">
        <v>1</v>
      </c>
      <c r="M31">
        <v>4</v>
      </c>
      <c r="N31">
        <v>6</v>
      </c>
      <c r="O31">
        <f t="shared" si="18"/>
        <v>689</v>
      </c>
      <c r="Q31">
        <f t="shared" si="19"/>
        <v>25</v>
      </c>
      <c r="R31">
        <f t="shared" si="20"/>
        <v>-58</v>
      </c>
      <c r="S31">
        <f t="shared" si="21"/>
        <v>3</v>
      </c>
      <c r="T31">
        <f t="shared" si="22"/>
        <v>32</v>
      </c>
      <c r="U31">
        <f t="shared" si="23"/>
        <v>5</v>
      </c>
      <c r="V31">
        <f t="shared" si="24"/>
        <v>7</v>
      </c>
      <c r="W31" s="9">
        <f t="shared" si="25"/>
        <v>1.0057471264367816E-2</v>
      </c>
      <c r="Y31" s="1">
        <f t="shared" si="26"/>
        <v>0.59482758620689657</v>
      </c>
      <c r="Z31" s="1">
        <f t="shared" si="27"/>
        <v>0.33189655172413796</v>
      </c>
      <c r="AA31" s="1">
        <f t="shared" si="28"/>
        <v>5.7471264367816091E-3</v>
      </c>
      <c r="AB31" s="1">
        <f t="shared" si="29"/>
        <v>5.1724137931034482E-2</v>
      </c>
      <c r="AC31" s="1">
        <f t="shared" si="30"/>
        <v>1.5804597701149427E-2</v>
      </c>
      <c r="AD31" s="1">
        <f t="shared" si="31"/>
        <v>0.26293103448275862</v>
      </c>
      <c r="AF31" s="1">
        <f t="shared" si="32"/>
        <v>0.56458635703918725</v>
      </c>
      <c r="AG31" s="1">
        <f t="shared" si="33"/>
        <v>0.41944847605224966</v>
      </c>
      <c r="AH31" s="1">
        <f t="shared" si="34"/>
        <v>1.4513788098693759E-3</v>
      </c>
      <c r="AI31" s="1">
        <f t="shared" si="35"/>
        <v>5.8055152394775036E-3</v>
      </c>
      <c r="AJ31" s="1">
        <f t="shared" si="36"/>
        <v>8.708272859216255E-3</v>
      </c>
      <c r="AL31" s="2">
        <f t="shared" si="39"/>
        <v>3.0241229167709327E-2</v>
      </c>
      <c r="AM31" s="2">
        <f t="shared" si="40"/>
        <v>-8.7551924328111708E-2</v>
      </c>
      <c r="AN31" s="2">
        <f t="shared" si="41"/>
        <v>4.295747626912233E-3</v>
      </c>
      <c r="AO31" s="2">
        <f t="shared" si="42"/>
        <v>4.5918622691556978E-2</v>
      </c>
      <c r="AP31" s="2">
        <f t="shared" si="43"/>
        <v>7.0963248419331718E-3</v>
      </c>
      <c r="AR31" s="2">
        <f t="shared" si="37"/>
        <v>0.11779315349582103</v>
      </c>
      <c r="AT31" t="s">
        <v>386</v>
      </c>
      <c r="AV31" s="7" t="str">
        <f t="shared" si="6"/>
        <v>414  (59.5%)</v>
      </c>
      <c r="AW31" s="7" t="str">
        <f t="shared" si="7"/>
        <v>231  (33.2%)</v>
      </c>
      <c r="AX31" s="7" t="str">
        <f t="shared" si="8"/>
        <v>4  (0.6%)</v>
      </c>
      <c r="AY31" s="7" t="str">
        <f t="shared" si="9"/>
        <v>36  (5.2%)</v>
      </c>
      <c r="AZ31" s="7" t="str">
        <f t="shared" si="10"/>
        <v>11  (1.6%)</v>
      </c>
      <c r="BA31" s="7">
        <f t="shared" si="44"/>
        <v>696</v>
      </c>
      <c r="BB31" s="7"/>
      <c r="BC31" s="7" t="str">
        <f t="shared" si="11"/>
        <v>389  (56.5%)</v>
      </c>
      <c r="BD31" s="7" t="str">
        <f t="shared" si="12"/>
        <v>289  (41.9%)</v>
      </c>
      <c r="BE31" s="7" t="str">
        <f t="shared" si="13"/>
        <v>1  (0.1%)</v>
      </c>
      <c r="BF31" s="7" t="str">
        <f t="shared" si="14"/>
        <v>4  (0.6%)</v>
      </c>
      <c r="BG31" s="7" t="str">
        <f t="shared" si="15"/>
        <v>6  (0.9%)</v>
      </c>
      <c r="BH31" s="7">
        <f t="shared" si="16"/>
        <v>689</v>
      </c>
    </row>
    <row r="32" spans="1:60" x14ac:dyDescent="0.2">
      <c r="A32" t="s">
        <v>26</v>
      </c>
      <c r="B32" t="s">
        <v>40</v>
      </c>
      <c r="C32">
        <v>890</v>
      </c>
      <c r="D32">
        <v>430</v>
      </c>
      <c r="E32">
        <v>5</v>
      </c>
      <c r="F32">
        <v>44</v>
      </c>
      <c r="G32">
        <v>28</v>
      </c>
      <c r="H32">
        <f t="shared" si="17"/>
        <v>1397</v>
      </c>
      <c r="J32">
        <v>798</v>
      </c>
      <c r="K32">
        <v>595</v>
      </c>
      <c r="L32">
        <v>4</v>
      </c>
      <c r="M32">
        <v>4</v>
      </c>
      <c r="N32">
        <v>6</v>
      </c>
      <c r="O32">
        <f t="shared" si="18"/>
        <v>1407</v>
      </c>
      <c r="Q32">
        <f t="shared" si="19"/>
        <v>92</v>
      </c>
      <c r="R32">
        <f t="shared" si="20"/>
        <v>-165</v>
      </c>
      <c r="S32">
        <f t="shared" si="21"/>
        <v>1</v>
      </c>
      <c r="T32">
        <f t="shared" si="22"/>
        <v>40</v>
      </c>
      <c r="U32">
        <f t="shared" si="23"/>
        <v>22</v>
      </c>
      <c r="V32">
        <f t="shared" si="24"/>
        <v>-10</v>
      </c>
      <c r="W32" s="9">
        <f t="shared" si="25"/>
        <v>-7.1581961345740875E-3</v>
      </c>
      <c r="Y32" s="1">
        <f t="shared" si="26"/>
        <v>0.63707945597709381</v>
      </c>
      <c r="Z32" s="1">
        <f t="shared" si="27"/>
        <v>0.30780243378668576</v>
      </c>
      <c r="AA32" s="1">
        <f t="shared" si="28"/>
        <v>3.5790980672870437E-3</v>
      </c>
      <c r="AB32" s="1">
        <f t="shared" si="29"/>
        <v>3.1496062992125984E-2</v>
      </c>
      <c r="AC32" s="1">
        <f t="shared" si="30"/>
        <v>2.0042949176807445E-2</v>
      </c>
      <c r="AD32" s="1">
        <f t="shared" si="31"/>
        <v>0.32927702219040805</v>
      </c>
      <c r="AF32" s="1">
        <f t="shared" si="32"/>
        <v>0.56716417910447758</v>
      </c>
      <c r="AG32" s="1">
        <f t="shared" si="33"/>
        <v>0.4228855721393035</v>
      </c>
      <c r="AH32" s="1">
        <f t="shared" si="34"/>
        <v>2.8429282160625444E-3</v>
      </c>
      <c r="AI32" s="1">
        <f t="shared" si="35"/>
        <v>2.8429282160625444E-3</v>
      </c>
      <c r="AJ32" s="1">
        <f t="shared" si="36"/>
        <v>4.2643923240938165E-3</v>
      </c>
      <c r="AL32" s="2">
        <f t="shared" si="39"/>
        <v>6.9915276872616228E-2</v>
      </c>
      <c r="AM32" s="2">
        <f t="shared" si="40"/>
        <v>-0.11508313835261774</v>
      </c>
      <c r="AN32" s="2">
        <f t="shared" si="41"/>
        <v>7.3616985122449937E-4</v>
      </c>
      <c r="AO32" s="2">
        <f t="shared" si="42"/>
        <v>2.8653134776063439E-2</v>
      </c>
      <c r="AP32" s="2">
        <f t="shared" si="43"/>
        <v>1.5778556852713628E-2</v>
      </c>
      <c r="AR32" s="2">
        <f t="shared" si="37"/>
        <v>0.18499841522523397</v>
      </c>
      <c r="AT32" t="s">
        <v>386</v>
      </c>
      <c r="AV32" s="7" t="str">
        <f t="shared" si="6"/>
        <v>890  (63.7%)</v>
      </c>
      <c r="AW32" s="7" t="str">
        <f t="shared" si="7"/>
        <v>430  (30.8%)</v>
      </c>
      <c r="AX32" s="7" t="str">
        <f t="shared" si="8"/>
        <v>5  (0.4%)</v>
      </c>
      <c r="AY32" s="7" t="str">
        <f t="shared" si="9"/>
        <v>44  (3.1%)</v>
      </c>
      <c r="AZ32" s="7" t="str">
        <f t="shared" si="10"/>
        <v>28  (2.0%)</v>
      </c>
      <c r="BA32" s="7">
        <f t="shared" si="44"/>
        <v>1397</v>
      </c>
      <c r="BB32" s="7"/>
      <c r="BC32" s="7" t="str">
        <f t="shared" si="11"/>
        <v>798  (56.7%)</v>
      </c>
      <c r="BD32" s="7" t="str">
        <f t="shared" si="12"/>
        <v>595  (42.3%)</v>
      </c>
      <c r="BE32" s="7" t="str">
        <f t="shared" si="13"/>
        <v>4  (0.3%)</v>
      </c>
      <c r="BF32" s="7" t="str">
        <f t="shared" si="14"/>
        <v>4  (0.3%)</v>
      </c>
      <c r="BG32" s="7" t="str">
        <f t="shared" si="15"/>
        <v>6  (0.4%)</v>
      </c>
      <c r="BH32" s="7">
        <f t="shared" si="16"/>
        <v>1407</v>
      </c>
    </row>
    <row r="33" spans="1:60" x14ac:dyDescent="0.2">
      <c r="A33" t="s">
        <v>27</v>
      </c>
      <c r="B33" t="s">
        <v>41</v>
      </c>
      <c r="C33">
        <v>442</v>
      </c>
      <c r="D33">
        <v>305</v>
      </c>
      <c r="E33">
        <v>3</v>
      </c>
      <c r="F33">
        <v>38</v>
      </c>
      <c r="G33">
        <v>8</v>
      </c>
      <c r="H33">
        <f t="shared" si="17"/>
        <v>796</v>
      </c>
      <c r="J33">
        <v>311</v>
      </c>
      <c r="K33">
        <v>464</v>
      </c>
      <c r="L33">
        <v>2</v>
      </c>
      <c r="M33">
        <v>6</v>
      </c>
      <c r="N33">
        <v>2</v>
      </c>
      <c r="O33">
        <f t="shared" si="18"/>
        <v>785</v>
      </c>
      <c r="Q33">
        <f t="shared" si="19"/>
        <v>131</v>
      </c>
      <c r="R33">
        <f t="shared" si="20"/>
        <v>-159</v>
      </c>
      <c r="S33">
        <f t="shared" si="21"/>
        <v>1</v>
      </c>
      <c r="T33">
        <f t="shared" si="22"/>
        <v>32</v>
      </c>
      <c r="U33">
        <f t="shared" si="23"/>
        <v>6</v>
      </c>
      <c r="V33">
        <f t="shared" si="24"/>
        <v>11</v>
      </c>
      <c r="W33" s="9">
        <f t="shared" si="25"/>
        <v>1.3819095477386936E-2</v>
      </c>
      <c r="Y33" s="1">
        <f t="shared" si="26"/>
        <v>0.55527638190954776</v>
      </c>
      <c r="Z33" s="1">
        <f t="shared" si="27"/>
        <v>0.38316582914572866</v>
      </c>
      <c r="AA33" s="1">
        <f t="shared" si="28"/>
        <v>3.7688442211055275E-3</v>
      </c>
      <c r="AB33" s="1">
        <f t="shared" si="29"/>
        <v>4.7738693467336682E-2</v>
      </c>
      <c r="AC33" s="1">
        <f t="shared" si="30"/>
        <v>1.0050251256281407E-2</v>
      </c>
      <c r="AD33" s="1">
        <f t="shared" si="31"/>
        <v>0.17211055276381909</v>
      </c>
      <c r="AF33" s="1">
        <f t="shared" si="32"/>
        <v>0.39617834394904461</v>
      </c>
      <c r="AG33" s="1">
        <f t="shared" si="33"/>
        <v>0.59108280254777068</v>
      </c>
      <c r="AH33" s="1">
        <f t="shared" si="34"/>
        <v>2.5477707006369425E-3</v>
      </c>
      <c r="AI33" s="1">
        <f t="shared" si="35"/>
        <v>7.6433121019108281E-3</v>
      </c>
      <c r="AJ33" s="1">
        <f t="shared" si="36"/>
        <v>2.5477707006369425E-3</v>
      </c>
      <c r="AL33" s="2">
        <f t="shared" si="39"/>
        <v>0.15909803796050315</v>
      </c>
      <c r="AM33" s="2">
        <f t="shared" si="40"/>
        <v>-0.20791697340204202</v>
      </c>
      <c r="AN33" s="2">
        <f t="shared" si="41"/>
        <v>1.2210735204685849E-3</v>
      </c>
      <c r="AO33" s="2">
        <f t="shared" si="42"/>
        <v>4.0095381365425856E-2</v>
      </c>
      <c r="AP33" s="2">
        <f t="shared" si="43"/>
        <v>7.5024805556444651E-3</v>
      </c>
      <c r="AR33" s="2">
        <f t="shared" si="37"/>
        <v>0.36701501136254516</v>
      </c>
      <c r="AT33" t="s">
        <v>386</v>
      </c>
      <c r="AV33" s="7" t="str">
        <f t="shared" si="6"/>
        <v>442  (55.5%)</v>
      </c>
      <c r="AW33" s="7" t="str">
        <f t="shared" si="7"/>
        <v>305  (38.3%)</v>
      </c>
      <c r="AX33" s="7" t="str">
        <f t="shared" si="8"/>
        <v>3  (0.4%)</v>
      </c>
      <c r="AY33" s="7" t="str">
        <f t="shared" si="9"/>
        <v>38  (4.8%)</v>
      </c>
      <c r="AZ33" s="7" t="str">
        <f t="shared" si="10"/>
        <v>8  (1.0%)</v>
      </c>
      <c r="BA33" s="7">
        <f t="shared" si="44"/>
        <v>796</v>
      </c>
      <c r="BB33" s="7"/>
      <c r="BC33" s="7" t="str">
        <f t="shared" si="11"/>
        <v>311  (39.6%)</v>
      </c>
      <c r="BD33" s="7" t="str">
        <f t="shared" si="12"/>
        <v>464  (59.1%)</v>
      </c>
      <c r="BE33" s="7" t="str">
        <f t="shared" si="13"/>
        <v>2  (0.3%)</v>
      </c>
      <c r="BF33" s="7" t="str">
        <f t="shared" si="14"/>
        <v>6  (0.8%)</v>
      </c>
      <c r="BG33" s="7" t="str">
        <f t="shared" si="15"/>
        <v>2  (0.3%)</v>
      </c>
      <c r="BH33" s="7">
        <f t="shared" si="16"/>
        <v>785</v>
      </c>
    </row>
    <row r="34" spans="1:60" x14ac:dyDescent="0.2">
      <c r="A34" t="s">
        <v>28</v>
      </c>
      <c r="B34" t="s">
        <v>42</v>
      </c>
      <c r="C34">
        <v>801</v>
      </c>
      <c r="D34">
        <v>592</v>
      </c>
      <c r="E34">
        <v>4</v>
      </c>
      <c r="F34">
        <v>50</v>
      </c>
      <c r="G34">
        <v>28</v>
      </c>
      <c r="H34">
        <f t="shared" si="17"/>
        <v>1475</v>
      </c>
      <c r="J34">
        <v>629</v>
      </c>
      <c r="K34">
        <v>859</v>
      </c>
      <c r="L34">
        <v>2</v>
      </c>
      <c r="M34">
        <v>9</v>
      </c>
      <c r="N34">
        <v>10</v>
      </c>
      <c r="O34">
        <f t="shared" si="18"/>
        <v>1509</v>
      </c>
      <c r="Q34">
        <f t="shared" si="19"/>
        <v>172</v>
      </c>
      <c r="R34">
        <f t="shared" si="20"/>
        <v>-267</v>
      </c>
      <c r="S34">
        <f t="shared" si="21"/>
        <v>2</v>
      </c>
      <c r="T34">
        <f t="shared" si="22"/>
        <v>41</v>
      </c>
      <c r="U34">
        <f t="shared" si="23"/>
        <v>18</v>
      </c>
      <c r="V34">
        <f t="shared" si="24"/>
        <v>-34</v>
      </c>
      <c r="W34" s="9">
        <f t="shared" si="25"/>
        <v>-2.305084745762712E-2</v>
      </c>
      <c r="Y34" s="1">
        <f t="shared" si="26"/>
        <v>0.54305084745762711</v>
      </c>
      <c r="Z34" s="1">
        <f t="shared" si="27"/>
        <v>0.40135593220338983</v>
      </c>
      <c r="AA34" s="1">
        <f t="shared" si="28"/>
        <v>2.7118644067796612E-3</v>
      </c>
      <c r="AB34" s="1">
        <f t="shared" si="29"/>
        <v>3.3898305084745763E-2</v>
      </c>
      <c r="AC34" s="1">
        <f t="shared" si="30"/>
        <v>1.8983050847457626E-2</v>
      </c>
      <c r="AD34" s="1">
        <f t="shared" si="31"/>
        <v>0.14169491525423727</v>
      </c>
      <c r="AF34" s="1">
        <f t="shared" si="32"/>
        <v>0.41683233929754804</v>
      </c>
      <c r="AG34" s="1">
        <f t="shared" si="33"/>
        <v>0.56925115970841622</v>
      </c>
      <c r="AH34" s="1">
        <f t="shared" si="34"/>
        <v>1.3253810470510272E-3</v>
      </c>
      <c r="AI34" s="1">
        <f t="shared" si="35"/>
        <v>5.9642147117296221E-3</v>
      </c>
      <c r="AJ34" s="1">
        <f t="shared" si="36"/>
        <v>6.6269052352551355E-3</v>
      </c>
      <c r="AL34" s="2">
        <f t="shared" si="39"/>
        <v>0.12621850816007907</v>
      </c>
      <c r="AM34" s="2">
        <f t="shared" si="40"/>
        <v>-0.16789522750502639</v>
      </c>
      <c r="AN34" s="2">
        <f t="shared" si="41"/>
        <v>1.386483359728634E-3</v>
      </c>
      <c r="AO34" s="2">
        <f t="shared" si="42"/>
        <v>2.7934090373016141E-2</v>
      </c>
      <c r="AP34" s="2">
        <f t="shared" si="43"/>
        <v>1.2356145612202491E-2</v>
      </c>
      <c r="AR34" s="2">
        <f t="shared" si="37"/>
        <v>0.29411373566510546</v>
      </c>
      <c r="AT34" t="s">
        <v>386</v>
      </c>
      <c r="AV34" s="7" t="str">
        <f t="shared" si="6"/>
        <v>801  (54.3%)</v>
      </c>
      <c r="AW34" s="7" t="str">
        <f t="shared" si="7"/>
        <v>592  (40.1%)</v>
      </c>
      <c r="AX34" s="7" t="str">
        <f t="shared" si="8"/>
        <v>4  (0.3%)</v>
      </c>
      <c r="AY34" s="7" t="str">
        <f t="shared" si="9"/>
        <v>50  (3.4%)</v>
      </c>
      <c r="AZ34" s="7" t="str">
        <f t="shared" si="10"/>
        <v>28  (1.9%)</v>
      </c>
      <c r="BA34" s="7">
        <f t="shared" si="44"/>
        <v>1475</v>
      </c>
      <c r="BB34" s="7"/>
      <c r="BC34" s="7" t="str">
        <f t="shared" si="11"/>
        <v>629  (41.7%)</v>
      </c>
      <c r="BD34" s="7" t="str">
        <f t="shared" si="12"/>
        <v>859  (56.9%)</v>
      </c>
      <c r="BE34" s="7" t="str">
        <f t="shared" si="13"/>
        <v>2  (0.1%)</v>
      </c>
      <c r="BF34" s="7" t="str">
        <f t="shared" si="14"/>
        <v>9  (0.6%)</v>
      </c>
      <c r="BG34" s="7" t="str">
        <f t="shared" si="15"/>
        <v>10  (0.7%)</v>
      </c>
      <c r="BH34" s="7">
        <f t="shared" si="16"/>
        <v>1509</v>
      </c>
    </row>
    <row r="35" spans="1:60" x14ac:dyDescent="0.2">
      <c r="A35" t="s">
        <v>29</v>
      </c>
      <c r="B35" t="s">
        <v>43</v>
      </c>
      <c r="C35">
        <v>979</v>
      </c>
      <c r="D35">
        <v>592</v>
      </c>
      <c r="E35">
        <v>9</v>
      </c>
      <c r="F35">
        <v>73</v>
      </c>
      <c r="G35">
        <v>35</v>
      </c>
      <c r="H35">
        <f t="shared" si="17"/>
        <v>1688</v>
      </c>
      <c r="J35">
        <v>736</v>
      </c>
      <c r="K35">
        <v>847</v>
      </c>
      <c r="L35">
        <v>2</v>
      </c>
      <c r="M35">
        <v>13</v>
      </c>
      <c r="N35">
        <v>15</v>
      </c>
      <c r="O35">
        <f t="shared" si="18"/>
        <v>1613</v>
      </c>
      <c r="Q35">
        <f t="shared" si="19"/>
        <v>243</v>
      </c>
      <c r="R35">
        <f t="shared" si="20"/>
        <v>-255</v>
      </c>
      <c r="S35">
        <f t="shared" si="21"/>
        <v>7</v>
      </c>
      <c r="T35">
        <f t="shared" si="22"/>
        <v>60</v>
      </c>
      <c r="U35">
        <f t="shared" si="23"/>
        <v>20</v>
      </c>
      <c r="V35">
        <f t="shared" si="24"/>
        <v>75</v>
      </c>
      <c r="W35" s="9">
        <f t="shared" si="25"/>
        <v>4.4431279620853081E-2</v>
      </c>
      <c r="Y35" s="1">
        <f t="shared" si="26"/>
        <v>0.57997630331753558</v>
      </c>
      <c r="Z35" s="1">
        <f t="shared" si="27"/>
        <v>0.35071090047393366</v>
      </c>
      <c r="AA35" s="1">
        <f t="shared" si="28"/>
        <v>5.3317535545023701E-3</v>
      </c>
      <c r="AB35" s="1">
        <f t="shared" si="29"/>
        <v>4.3246445497630334E-2</v>
      </c>
      <c r="AC35" s="1">
        <f t="shared" si="30"/>
        <v>2.0734597156398103E-2</v>
      </c>
      <c r="AD35" s="1">
        <f t="shared" si="31"/>
        <v>0.22926540284360192</v>
      </c>
      <c r="AF35" s="1">
        <f t="shared" si="32"/>
        <v>0.45629262244265345</v>
      </c>
      <c r="AG35" s="1">
        <f t="shared" si="33"/>
        <v>0.52510849349039057</v>
      </c>
      <c r="AH35" s="1">
        <f t="shared" si="34"/>
        <v>1.2399256044637321E-3</v>
      </c>
      <c r="AI35" s="1">
        <f t="shared" si="35"/>
        <v>8.0595164290142591E-3</v>
      </c>
      <c r="AJ35" s="1">
        <f t="shared" si="36"/>
        <v>9.299442033477991E-3</v>
      </c>
      <c r="AL35" s="2">
        <f t="shared" si="39"/>
        <v>0.12368368087488213</v>
      </c>
      <c r="AM35" s="2">
        <f t="shared" si="40"/>
        <v>-0.17439759301645691</v>
      </c>
      <c r="AN35" s="2">
        <f t="shared" si="41"/>
        <v>4.0918279500386382E-3</v>
      </c>
      <c r="AO35" s="2">
        <f t="shared" si="42"/>
        <v>3.5186929068616077E-2</v>
      </c>
      <c r="AP35" s="2">
        <f t="shared" si="43"/>
        <v>1.1435155122920112E-2</v>
      </c>
      <c r="AR35" s="2">
        <f t="shared" si="37"/>
        <v>0.29808127389133904</v>
      </c>
      <c r="AT35" t="s">
        <v>386</v>
      </c>
      <c r="AV35" s="7" t="str">
        <f t="shared" si="6"/>
        <v>979  (58.0%)</v>
      </c>
      <c r="AW35" s="7" t="str">
        <f t="shared" si="7"/>
        <v>592  (35.1%)</v>
      </c>
      <c r="AX35" s="7" t="str">
        <f t="shared" si="8"/>
        <v>9  (0.5%)</v>
      </c>
      <c r="AY35" s="7" t="str">
        <f t="shared" si="9"/>
        <v>73  (4.3%)</v>
      </c>
      <c r="AZ35" s="7" t="str">
        <f t="shared" si="10"/>
        <v>35  (2.1%)</v>
      </c>
      <c r="BA35" s="7">
        <f t="shared" si="44"/>
        <v>1688</v>
      </c>
      <c r="BB35" s="7"/>
      <c r="BC35" s="7" t="str">
        <f t="shared" si="11"/>
        <v>736  (45.6%)</v>
      </c>
      <c r="BD35" s="7" t="str">
        <f t="shared" si="12"/>
        <v>847  (52.5%)</v>
      </c>
      <c r="BE35" s="7" t="str">
        <f t="shared" si="13"/>
        <v>2  (0.1%)</v>
      </c>
      <c r="BF35" s="7" t="str">
        <f t="shared" si="14"/>
        <v>13  (0.8%)</v>
      </c>
      <c r="BG35" s="7" t="str">
        <f t="shared" si="15"/>
        <v>15  (0.9%)</v>
      </c>
      <c r="BH35" s="7">
        <f t="shared" si="16"/>
        <v>1613</v>
      </c>
    </row>
    <row r="36" spans="1:60" x14ac:dyDescent="0.2">
      <c r="A36" t="s">
        <v>30</v>
      </c>
      <c r="B36" t="s">
        <v>45</v>
      </c>
      <c r="C36">
        <v>1048</v>
      </c>
      <c r="D36">
        <v>743</v>
      </c>
      <c r="E36">
        <v>9</v>
      </c>
      <c r="F36">
        <v>53</v>
      </c>
      <c r="G36">
        <v>31</v>
      </c>
      <c r="H36">
        <f t="shared" si="17"/>
        <v>1884</v>
      </c>
      <c r="J36">
        <v>845</v>
      </c>
      <c r="K36">
        <v>997</v>
      </c>
      <c r="L36">
        <v>6</v>
      </c>
      <c r="M36">
        <v>15</v>
      </c>
      <c r="N36">
        <v>10</v>
      </c>
      <c r="O36">
        <f t="shared" si="18"/>
        <v>1873</v>
      </c>
      <c r="Q36">
        <f t="shared" si="19"/>
        <v>203</v>
      </c>
      <c r="R36">
        <f t="shared" si="20"/>
        <v>-254</v>
      </c>
      <c r="S36">
        <f t="shared" si="21"/>
        <v>3</v>
      </c>
      <c r="T36">
        <f t="shared" si="22"/>
        <v>38</v>
      </c>
      <c r="U36">
        <f t="shared" si="23"/>
        <v>21</v>
      </c>
      <c r="V36">
        <f t="shared" si="24"/>
        <v>11</v>
      </c>
      <c r="W36" s="9">
        <f t="shared" si="25"/>
        <v>5.8386411889596599E-3</v>
      </c>
      <c r="Y36" s="1">
        <f t="shared" si="26"/>
        <v>0.5562632696390658</v>
      </c>
      <c r="Z36" s="1">
        <f t="shared" si="27"/>
        <v>0.39437367303609344</v>
      </c>
      <c r="AA36" s="1">
        <f t="shared" si="28"/>
        <v>4.7770700636942673E-3</v>
      </c>
      <c r="AB36" s="1">
        <f t="shared" si="29"/>
        <v>2.8131634819532909E-2</v>
      </c>
      <c r="AC36" s="1">
        <f t="shared" si="30"/>
        <v>1.6454352441613588E-2</v>
      </c>
      <c r="AD36" s="1">
        <f t="shared" si="31"/>
        <v>0.16188959660297236</v>
      </c>
      <c r="AF36" s="1">
        <f t="shared" si="32"/>
        <v>0.45114789108382275</v>
      </c>
      <c r="AG36" s="1">
        <f t="shared" si="33"/>
        <v>0.53230112119594231</v>
      </c>
      <c r="AH36" s="1">
        <f t="shared" si="34"/>
        <v>3.2034169781099838E-3</v>
      </c>
      <c r="AI36" s="1">
        <f t="shared" si="35"/>
        <v>8.0085424452749597E-3</v>
      </c>
      <c r="AJ36" s="1">
        <f t="shared" si="36"/>
        <v>5.3390282968499734E-3</v>
      </c>
      <c r="AL36" s="2">
        <f t="shared" si="39"/>
        <v>0.10511537855524306</v>
      </c>
      <c r="AM36" s="2">
        <f t="shared" si="40"/>
        <v>-0.13792744815984886</v>
      </c>
      <c r="AN36" s="2">
        <f t="shared" si="41"/>
        <v>1.5736530855842835E-3</v>
      </c>
      <c r="AO36" s="2">
        <f t="shared" si="42"/>
        <v>2.012309237425795E-2</v>
      </c>
      <c r="AP36" s="2">
        <f t="shared" si="43"/>
        <v>1.1115324144763614E-2</v>
      </c>
      <c r="AR36" s="2">
        <f t="shared" si="37"/>
        <v>0.24304282671509192</v>
      </c>
      <c r="AT36" t="s">
        <v>386</v>
      </c>
      <c r="AV36" s="7" t="str">
        <f t="shared" si="6"/>
        <v>1048  (55.6%)</v>
      </c>
      <c r="AW36" s="7" t="str">
        <f t="shared" si="7"/>
        <v>743  (39.4%)</v>
      </c>
      <c r="AX36" s="7" t="str">
        <f t="shared" si="8"/>
        <v>9  (0.5%)</v>
      </c>
      <c r="AY36" s="7" t="str">
        <f t="shared" si="9"/>
        <v>53  (2.8%)</v>
      </c>
      <c r="AZ36" s="7" t="str">
        <f t="shared" si="10"/>
        <v>31  (1.6%)</v>
      </c>
      <c r="BA36" s="7">
        <f t="shared" si="44"/>
        <v>1884</v>
      </c>
      <c r="BB36" s="7"/>
      <c r="BC36" s="7" t="str">
        <f t="shared" si="11"/>
        <v>845  (45.1%)</v>
      </c>
      <c r="BD36" s="7" t="str">
        <f t="shared" si="12"/>
        <v>997  (53.2%)</v>
      </c>
      <c r="BE36" s="7" t="str">
        <f t="shared" si="13"/>
        <v>6  (0.3%)</v>
      </c>
      <c r="BF36" s="7" t="str">
        <f t="shared" si="14"/>
        <v>15  (0.8%)</v>
      </c>
      <c r="BG36" s="7" t="str">
        <f t="shared" si="15"/>
        <v>10  (0.5%)</v>
      </c>
      <c r="BH36" s="7">
        <f t="shared" si="16"/>
        <v>1873</v>
      </c>
    </row>
    <row r="37" spans="1:60" x14ac:dyDescent="0.2">
      <c r="A37" t="s">
        <v>31</v>
      </c>
      <c r="B37" t="s">
        <v>46</v>
      </c>
      <c r="C37">
        <v>216</v>
      </c>
      <c r="D37">
        <v>121</v>
      </c>
      <c r="E37">
        <v>2</v>
      </c>
      <c r="F37">
        <v>14</v>
      </c>
      <c r="G37">
        <v>7</v>
      </c>
      <c r="H37">
        <f t="shared" si="17"/>
        <v>360</v>
      </c>
      <c r="J37">
        <v>141</v>
      </c>
      <c r="K37">
        <v>210</v>
      </c>
      <c r="L37">
        <v>1</v>
      </c>
      <c r="M37">
        <v>2</v>
      </c>
      <c r="N37">
        <v>5</v>
      </c>
      <c r="O37">
        <f t="shared" si="18"/>
        <v>359</v>
      </c>
      <c r="Q37">
        <f t="shared" si="19"/>
        <v>75</v>
      </c>
      <c r="R37">
        <f t="shared" si="20"/>
        <v>-89</v>
      </c>
      <c r="S37">
        <f t="shared" si="21"/>
        <v>1</v>
      </c>
      <c r="T37">
        <f t="shared" si="22"/>
        <v>12</v>
      </c>
      <c r="U37">
        <f t="shared" si="23"/>
        <v>2</v>
      </c>
      <c r="V37">
        <f t="shared" si="24"/>
        <v>1</v>
      </c>
      <c r="W37" s="9">
        <f t="shared" si="25"/>
        <v>2.7777777777777779E-3</v>
      </c>
      <c r="Y37" s="1">
        <f t="shared" si="26"/>
        <v>0.6</v>
      </c>
      <c r="Z37" s="1">
        <f t="shared" si="27"/>
        <v>0.33611111111111114</v>
      </c>
      <c r="AA37" s="1">
        <f t="shared" si="28"/>
        <v>5.5555555555555558E-3</v>
      </c>
      <c r="AB37" s="1">
        <f t="shared" si="29"/>
        <v>3.888888888888889E-2</v>
      </c>
      <c r="AC37" s="1">
        <f t="shared" si="30"/>
        <v>1.9444444444444445E-2</v>
      </c>
      <c r="AD37" s="1">
        <f t="shared" si="31"/>
        <v>0.26388888888888884</v>
      </c>
      <c r="AF37" s="1">
        <f t="shared" si="32"/>
        <v>0.39275766016713093</v>
      </c>
      <c r="AG37" s="1">
        <f t="shared" si="33"/>
        <v>0.58495821727019504</v>
      </c>
      <c r="AH37" s="1">
        <f t="shared" si="34"/>
        <v>2.7855153203342618E-3</v>
      </c>
      <c r="AI37" s="1">
        <f t="shared" si="35"/>
        <v>5.5710306406685237E-3</v>
      </c>
      <c r="AJ37" s="1">
        <f t="shared" si="36"/>
        <v>1.3927576601671309E-2</v>
      </c>
      <c r="AL37" s="2">
        <f t="shared" si="39"/>
        <v>0.20724233983286905</v>
      </c>
      <c r="AM37" s="2">
        <f t="shared" si="40"/>
        <v>-0.2488471061590839</v>
      </c>
      <c r="AN37" s="2">
        <f t="shared" si="41"/>
        <v>2.7700402352212939E-3</v>
      </c>
      <c r="AO37" s="2">
        <f t="shared" si="42"/>
        <v>3.3317858248220367E-2</v>
      </c>
      <c r="AP37" s="2">
        <f t="shared" si="43"/>
        <v>5.516867842773136E-3</v>
      </c>
      <c r="AR37" s="2">
        <f t="shared" si="37"/>
        <v>0.45608944599195295</v>
      </c>
      <c r="AT37" t="s">
        <v>386</v>
      </c>
      <c r="AV37" s="7" t="str">
        <f t="shared" si="6"/>
        <v>216  (60.0%)</v>
      </c>
      <c r="AW37" s="7" t="str">
        <f t="shared" si="7"/>
        <v>121  (33.6%)</v>
      </c>
      <c r="AX37" s="7" t="str">
        <f t="shared" si="8"/>
        <v>2  (0.6%)</v>
      </c>
      <c r="AY37" s="7" t="str">
        <f t="shared" si="9"/>
        <v>14  (3.9%)</v>
      </c>
      <c r="AZ37" s="7" t="str">
        <f t="shared" si="10"/>
        <v>7  (1.9%)</v>
      </c>
      <c r="BA37" s="7">
        <f t="shared" si="44"/>
        <v>360</v>
      </c>
      <c r="BB37" s="7"/>
      <c r="BC37" s="7" t="str">
        <f t="shared" si="11"/>
        <v>141  (39.3%)</v>
      </c>
      <c r="BD37" s="7" t="str">
        <f t="shared" si="12"/>
        <v>210  (58.5%)</v>
      </c>
      <c r="BE37" s="7" t="str">
        <f t="shared" si="13"/>
        <v>1  (0.3%)</v>
      </c>
      <c r="BF37" s="7" t="str">
        <f t="shared" si="14"/>
        <v>2  (0.6%)</v>
      </c>
      <c r="BG37" s="7" t="str">
        <f t="shared" si="15"/>
        <v>5  (1.4%)</v>
      </c>
      <c r="BH37" s="7">
        <f t="shared" si="16"/>
        <v>359</v>
      </c>
    </row>
    <row r="38" spans="1:60" x14ac:dyDescent="0.2">
      <c r="A38" t="s">
        <v>32</v>
      </c>
      <c r="B38" t="s">
        <v>44</v>
      </c>
      <c r="C38">
        <v>787</v>
      </c>
      <c r="D38">
        <v>495</v>
      </c>
      <c r="E38">
        <v>4</v>
      </c>
      <c r="F38">
        <v>57</v>
      </c>
      <c r="G38">
        <v>20</v>
      </c>
      <c r="H38">
        <f t="shared" si="17"/>
        <v>1363</v>
      </c>
      <c r="J38">
        <v>775</v>
      </c>
      <c r="K38">
        <v>630</v>
      </c>
      <c r="L38">
        <v>4</v>
      </c>
      <c r="M38">
        <v>12</v>
      </c>
      <c r="N38">
        <v>4</v>
      </c>
      <c r="O38">
        <f t="shared" si="18"/>
        <v>1425</v>
      </c>
      <c r="Q38">
        <f t="shared" si="19"/>
        <v>12</v>
      </c>
      <c r="R38">
        <f t="shared" si="20"/>
        <v>-135</v>
      </c>
      <c r="S38">
        <f t="shared" si="21"/>
        <v>0</v>
      </c>
      <c r="T38">
        <f t="shared" si="22"/>
        <v>45</v>
      </c>
      <c r="U38">
        <f t="shared" si="23"/>
        <v>16</v>
      </c>
      <c r="V38">
        <f t="shared" si="24"/>
        <v>-62</v>
      </c>
      <c r="W38" s="9">
        <f t="shared" si="25"/>
        <v>-4.5487894350696993E-2</v>
      </c>
      <c r="Y38" s="1">
        <f t="shared" si="26"/>
        <v>0.57740278796771827</v>
      </c>
      <c r="Z38" s="1">
        <f t="shared" si="27"/>
        <v>0.36316947909024211</v>
      </c>
      <c r="AA38" s="1">
        <f t="shared" si="28"/>
        <v>2.93470286133529E-3</v>
      </c>
      <c r="AB38" s="1">
        <f t="shared" si="29"/>
        <v>4.1819515774027878E-2</v>
      </c>
      <c r="AC38" s="1">
        <f t="shared" si="30"/>
        <v>1.4673514306676448E-2</v>
      </c>
      <c r="AD38" s="1">
        <f t="shared" si="31"/>
        <v>0.21423330887747616</v>
      </c>
      <c r="AF38" s="1">
        <f t="shared" si="32"/>
        <v>0.54385964912280704</v>
      </c>
      <c r="AG38" s="1">
        <f t="shared" si="33"/>
        <v>0.44210526315789472</v>
      </c>
      <c r="AH38" s="1">
        <f t="shared" si="34"/>
        <v>2.8070175438596489E-3</v>
      </c>
      <c r="AI38" s="1">
        <f t="shared" si="35"/>
        <v>8.4210526315789472E-3</v>
      </c>
      <c r="AJ38" s="1">
        <f t="shared" si="36"/>
        <v>2.8070175438596489E-3</v>
      </c>
      <c r="AL38" s="2">
        <f t="shared" si="39"/>
        <v>3.3543138844911224E-2</v>
      </c>
      <c r="AM38" s="2">
        <f t="shared" si="40"/>
        <v>-7.8935784067652615E-2</v>
      </c>
      <c r="AN38" s="2">
        <f t="shared" si="41"/>
        <v>1.2768531747564104E-4</v>
      </c>
      <c r="AO38" s="2">
        <f t="shared" si="42"/>
        <v>3.3398463142448931E-2</v>
      </c>
      <c r="AP38" s="2">
        <f t="shared" si="43"/>
        <v>1.18664967628168E-2</v>
      </c>
      <c r="AR38" s="2">
        <f t="shared" si="37"/>
        <v>0.11247892291256384</v>
      </c>
      <c r="AT38" t="s">
        <v>386</v>
      </c>
      <c r="AV38" s="7" t="str">
        <f t="shared" si="6"/>
        <v>787  (57.7%)</v>
      </c>
      <c r="AW38" s="7" t="str">
        <f t="shared" si="7"/>
        <v>495  (36.3%)</v>
      </c>
      <c r="AX38" s="7" t="str">
        <f t="shared" si="8"/>
        <v>4  (0.3%)</v>
      </c>
      <c r="AY38" s="7" t="str">
        <f t="shared" si="9"/>
        <v>57  (4.2%)</v>
      </c>
      <c r="AZ38" s="7" t="str">
        <f t="shared" si="10"/>
        <v>20  (1.5%)</v>
      </c>
      <c r="BA38" s="7">
        <f t="shared" si="44"/>
        <v>1363</v>
      </c>
      <c r="BB38" s="7"/>
      <c r="BC38" s="7" t="str">
        <f t="shared" si="11"/>
        <v>775  (54.4%)</v>
      </c>
      <c r="BD38" s="7" t="str">
        <f t="shared" si="12"/>
        <v>630  (44.2%)</v>
      </c>
      <c r="BE38" s="7" t="str">
        <f t="shared" si="13"/>
        <v>4  (0.3%)</v>
      </c>
      <c r="BF38" s="7" t="str">
        <f t="shared" si="14"/>
        <v>12  (0.8%)</v>
      </c>
      <c r="BG38" s="7" t="str">
        <f t="shared" si="15"/>
        <v>4  (0.3%)</v>
      </c>
      <c r="BH38" s="7">
        <f t="shared" si="16"/>
        <v>1425</v>
      </c>
    </row>
    <row r="39" spans="1:60" x14ac:dyDescent="0.2">
      <c r="A39" t="s">
        <v>57</v>
      </c>
      <c r="C39">
        <f>SUM(C4:C38)</f>
        <v>23460</v>
      </c>
      <c r="D39">
        <f t="shared" ref="D39:H39" si="45">SUM(D4:D38)</f>
        <v>22850</v>
      </c>
      <c r="E39">
        <f t="shared" si="45"/>
        <v>379</v>
      </c>
      <c r="F39">
        <f t="shared" si="45"/>
        <v>2013</v>
      </c>
      <c r="G39">
        <f t="shared" si="45"/>
        <v>1019</v>
      </c>
      <c r="H39">
        <f t="shared" si="45"/>
        <v>49721</v>
      </c>
      <c r="J39">
        <f>SUM(J4:J38)</f>
        <v>21280</v>
      </c>
      <c r="K39">
        <f t="shared" ref="K39:O39" si="46">SUM(K4:K38)</f>
        <v>28768</v>
      </c>
      <c r="L39">
        <f t="shared" si="46"/>
        <v>111</v>
      </c>
      <c r="M39">
        <f t="shared" si="46"/>
        <v>438</v>
      </c>
      <c r="N39">
        <f t="shared" si="46"/>
        <v>297</v>
      </c>
      <c r="O39">
        <f t="shared" si="46"/>
        <v>50894</v>
      </c>
      <c r="Q39">
        <f>C39-J39</f>
        <v>2180</v>
      </c>
      <c r="R39">
        <f t="shared" ref="R39:U39" si="47">D39-K39</f>
        <v>-5918</v>
      </c>
      <c r="S39">
        <f t="shared" si="47"/>
        <v>268</v>
      </c>
      <c r="T39">
        <f t="shared" si="47"/>
        <v>1575</v>
      </c>
      <c r="U39">
        <f t="shared" si="47"/>
        <v>722</v>
      </c>
      <c r="V39">
        <f t="shared" si="24"/>
        <v>-1173</v>
      </c>
      <c r="W39" s="9">
        <f t="shared" si="25"/>
        <v>-2.3591641358782004E-2</v>
      </c>
      <c r="Y39" s="1">
        <f t="shared" si="26"/>
        <v>0.47183282717564007</v>
      </c>
      <c r="Z39" s="1">
        <f t="shared" si="27"/>
        <v>0.45956436918002452</v>
      </c>
      <c r="AA39" s="1">
        <f t="shared" si="28"/>
        <v>7.6225337382594882E-3</v>
      </c>
      <c r="AB39" s="1">
        <f t="shared" si="29"/>
        <v>4.0485911385531266E-2</v>
      </c>
      <c r="AC39" s="1">
        <f t="shared" si="30"/>
        <v>2.0494358520544639E-2</v>
      </c>
      <c r="AD39" s="1">
        <f t="shared" si="31"/>
        <v>1.2268457995615545E-2</v>
      </c>
      <c r="AF39" s="1">
        <f t="shared" si="32"/>
        <v>0.41812394388336543</v>
      </c>
      <c r="AG39" s="1">
        <f t="shared" si="33"/>
        <v>0.56525327150548199</v>
      </c>
      <c r="AH39" s="1">
        <f t="shared" si="34"/>
        <v>2.1810036546547726E-3</v>
      </c>
      <c r="AI39" s="1">
        <f t="shared" si="35"/>
        <v>8.6061225291782922E-3</v>
      </c>
      <c r="AJ39" s="1">
        <f t="shared" si="36"/>
        <v>5.8356584273195266E-3</v>
      </c>
      <c r="AL39" s="2">
        <f t="shared" si="39"/>
        <v>5.3708883292274634E-2</v>
      </c>
      <c r="AM39" s="2">
        <f t="shared" si="40"/>
        <v>-0.10568890232545747</v>
      </c>
      <c r="AN39" s="2">
        <f t="shared" si="41"/>
        <v>5.4415300836047151E-3</v>
      </c>
      <c r="AO39" s="2">
        <f t="shared" si="42"/>
        <v>3.1879788856352974E-2</v>
      </c>
      <c r="AP39" s="2">
        <f t="shared" si="43"/>
        <v>1.4658700093225112E-2</v>
      </c>
      <c r="AR39" s="2">
        <f t="shared" si="37"/>
        <v>0.1593977856177321</v>
      </c>
      <c r="AT39" t="s">
        <v>386</v>
      </c>
      <c r="AV39" s="7" t="str">
        <f t="shared" si="6"/>
        <v>23460  (47.2%)</v>
      </c>
      <c r="AW39" s="7" t="str">
        <f t="shared" si="7"/>
        <v>22850  (46.0%)</v>
      </c>
      <c r="AX39" s="7" t="str">
        <f t="shared" si="8"/>
        <v>379  (0.8%)</v>
      </c>
      <c r="AY39" s="7" t="str">
        <f t="shared" si="9"/>
        <v>2013  (4.0%)</v>
      </c>
      <c r="AZ39" s="7" t="str">
        <f t="shared" si="10"/>
        <v>1019  (2.0%)</v>
      </c>
      <c r="BA39" s="7">
        <f t="shared" si="44"/>
        <v>49721</v>
      </c>
      <c r="BB39" s="7"/>
      <c r="BC39" s="7" t="str">
        <f t="shared" si="11"/>
        <v>21280  (41.8%)</v>
      </c>
      <c r="BD39" s="7" t="str">
        <f t="shared" si="12"/>
        <v>28768  (56.5%)</v>
      </c>
      <c r="BE39" s="7" t="str">
        <f t="shared" si="13"/>
        <v>111  (0.2%)</v>
      </c>
      <c r="BF39" s="7" t="str">
        <f t="shared" si="14"/>
        <v>438  (0.9%)</v>
      </c>
      <c r="BG39" s="7" t="str">
        <f t="shared" si="15"/>
        <v>297  (0.6%)</v>
      </c>
      <c r="BH39" s="7">
        <f t="shared" si="16"/>
        <v>50894</v>
      </c>
    </row>
    <row r="45" spans="1:60" x14ac:dyDescent="0.2">
      <c r="C45" s="3"/>
    </row>
    <row r="47" spans="1:60" x14ac:dyDescent="0.2">
      <c r="C47" s="3"/>
    </row>
    <row r="51" spans="4:9" x14ac:dyDescent="0.2">
      <c r="D51" s="4"/>
      <c r="E51" s="5"/>
      <c r="F51" s="4"/>
      <c r="G51" s="5"/>
      <c r="H51" s="4"/>
      <c r="I51" s="4"/>
    </row>
    <row r="52" spans="4:9" x14ac:dyDescent="0.2">
      <c r="D52" s="6"/>
      <c r="E52" s="1"/>
      <c r="F52" s="6"/>
      <c r="G52" s="1"/>
      <c r="H52" s="6"/>
      <c r="I52" s="1"/>
    </row>
    <row r="53" spans="4:9" x14ac:dyDescent="0.2">
      <c r="D53" s="6"/>
      <c r="E53" s="1"/>
      <c r="F53" s="6"/>
      <c r="G53" s="1"/>
      <c r="H53" s="6"/>
      <c r="I53" s="1"/>
    </row>
    <row r="54" spans="4:9" x14ac:dyDescent="0.2">
      <c r="E54" s="1"/>
      <c r="G54" s="1"/>
      <c r="I54" s="1"/>
    </row>
    <row r="55" spans="4:9" x14ac:dyDescent="0.2">
      <c r="D55" s="6"/>
      <c r="E55" s="1"/>
      <c r="G55" s="1"/>
      <c r="H55" s="6"/>
      <c r="I55" s="1"/>
    </row>
    <row r="56" spans="4:9" x14ac:dyDescent="0.2">
      <c r="D56" s="6"/>
      <c r="E56" s="1"/>
      <c r="G56" s="1"/>
      <c r="I56" s="1"/>
    </row>
    <row r="57" spans="4:9" x14ac:dyDescent="0.2">
      <c r="D57" s="6"/>
      <c r="F57" s="6"/>
      <c r="H57" s="6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6"/>
  <sheetViews>
    <sheetView topLeftCell="A17" zoomScale="99" workbookViewId="0">
      <selection activeCell="J30" sqref="J30"/>
    </sheetView>
  </sheetViews>
  <sheetFormatPr baseColWidth="10" defaultRowHeight="16" x14ac:dyDescent="0.2"/>
  <cols>
    <col min="1" max="1" width="23.5" customWidth="1"/>
  </cols>
  <sheetData>
    <row r="2" spans="1:7" x14ac:dyDescent="0.2">
      <c r="B2" s="8" t="s">
        <v>116</v>
      </c>
    </row>
    <row r="3" spans="1:7" x14ac:dyDescent="0.2">
      <c r="B3" t="s">
        <v>48</v>
      </c>
      <c r="C3" t="s">
        <v>49</v>
      </c>
      <c r="D3" t="s">
        <v>50</v>
      </c>
      <c r="E3" t="s">
        <v>51</v>
      </c>
      <c r="F3" t="s">
        <v>52</v>
      </c>
      <c r="G3" t="s">
        <v>57</v>
      </c>
    </row>
    <row r="4" spans="1:7" x14ac:dyDescent="0.2">
      <c r="A4" t="s">
        <v>12</v>
      </c>
      <c r="B4" t="s">
        <v>78</v>
      </c>
      <c r="C4" t="s">
        <v>79</v>
      </c>
      <c r="D4" t="s">
        <v>80</v>
      </c>
      <c r="E4" t="s">
        <v>81</v>
      </c>
      <c r="F4" t="s">
        <v>82</v>
      </c>
      <c r="G4">
        <v>1080</v>
      </c>
    </row>
    <row r="5" spans="1:7" x14ac:dyDescent="0.2">
      <c r="A5" t="s">
        <v>11</v>
      </c>
      <c r="B5" t="s">
        <v>83</v>
      </c>
      <c r="C5" t="s">
        <v>84</v>
      </c>
      <c r="D5" t="s">
        <v>85</v>
      </c>
      <c r="E5" t="s">
        <v>86</v>
      </c>
      <c r="F5" t="s">
        <v>87</v>
      </c>
      <c r="G5">
        <v>919</v>
      </c>
    </row>
    <row r="6" spans="1:7" x14ac:dyDescent="0.2">
      <c r="A6" t="s">
        <v>13</v>
      </c>
      <c r="B6" t="s">
        <v>88</v>
      </c>
      <c r="C6" t="s">
        <v>89</v>
      </c>
      <c r="D6" t="s">
        <v>90</v>
      </c>
      <c r="E6" t="s">
        <v>91</v>
      </c>
      <c r="F6" t="s">
        <v>92</v>
      </c>
      <c r="G6">
        <v>1339</v>
      </c>
    </row>
    <row r="7" spans="1:7" x14ac:dyDescent="0.2">
      <c r="A7" t="s">
        <v>14</v>
      </c>
      <c r="B7" t="s">
        <v>93</v>
      </c>
      <c r="C7" t="s">
        <v>94</v>
      </c>
      <c r="D7" t="s">
        <v>95</v>
      </c>
      <c r="E7" t="s">
        <v>96</v>
      </c>
      <c r="F7" t="s">
        <v>97</v>
      </c>
      <c r="G7">
        <v>729</v>
      </c>
    </row>
    <row r="9" spans="1:7" x14ac:dyDescent="0.2">
      <c r="B9" s="8" t="s">
        <v>117</v>
      </c>
    </row>
    <row r="10" spans="1:7" x14ac:dyDescent="0.2">
      <c r="B10" t="s">
        <v>54</v>
      </c>
      <c r="C10" t="s">
        <v>55</v>
      </c>
      <c r="D10" t="s">
        <v>50</v>
      </c>
      <c r="E10" t="s">
        <v>51</v>
      </c>
      <c r="F10" t="s">
        <v>52</v>
      </c>
      <c r="G10" t="s">
        <v>57</v>
      </c>
    </row>
    <row r="11" spans="1:7" x14ac:dyDescent="0.2">
      <c r="A11" t="s">
        <v>12</v>
      </c>
      <c r="B11" t="s">
        <v>98</v>
      </c>
      <c r="C11" t="s">
        <v>99</v>
      </c>
      <c r="D11" t="s">
        <v>100</v>
      </c>
      <c r="E11" t="s">
        <v>101</v>
      </c>
      <c r="F11" t="s">
        <v>102</v>
      </c>
      <c r="G11">
        <v>1268</v>
      </c>
    </row>
    <row r="12" spans="1:7" x14ac:dyDescent="0.2">
      <c r="A12" t="s">
        <v>11</v>
      </c>
      <c r="B12" t="s">
        <v>103</v>
      </c>
      <c r="C12" t="s">
        <v>104</v>
      </c>
      <c r="D12" t="s">
        <v>105</v>
      </c>
      <c r="E12" t="s">
        <v>106</v>
      </c>
      <c r="F12" t="s">
        <v>107</v>
      </c>
      <c r="G12">
        <v>1004</v>
      </c>
    </row>
    <row r="13" spans="1:7" x14ac:dyDescent="0.2">
      <c r="A13" t="s">
        <v>13</v>
      </c>
      <c r="B13" t="s">
        <v>108</v>
      </c>
      <c r="C13" t="s">
        <v>109</v>
      </c>
      <c r="D13" t="s">
        <v>100</v>
      </c>
      <c r="E13" t="s">
        <v>110</v>
      </c>
      <c r="F13" t="s">
        <v>110</v>
      </c>
      <c r="G13">
        <v>1355</v>
      </c>
    </row>
    <row r="14" spans="1:7" x14ac:dyDescent="0.2">
      <c r="A14" t="s">
        <v>14</v>
      </c>
      <c r="B14" t="s">
        <v>111</v>
      </c>
      <c r="C14" t="s">
        <v>112</v>
      </c>
      <c r="D14" t="s">
        <v>113</v>
      </c>
      <c r="E14" t="s">
        <v>114</v>
      </c>
      <c r="F14" t="s">
        <v>115</v>
      </c>
      <c r="G14">
        <v>744</v>
      </c>
    </row>
    <row r="16" spans="1:7" x14ac:dyDescent="0.2">
      <c r="B16" s="8" t="s">
        <v>118</v>
      </c>
    </row>
    <row r="17" spans="1:7" x14ac:dyDescent="0.2">
      <c r="B17" t="s">
        <v>48</v>
      </c>
      <c r="C17" t="s">
        <v>49</v>
      </c>
      <c r="D17" t="s">
        <v>50</v>
      </c>
      <c r="E17" t="s">
        <v>51</v>
      </c>
      <c r="F17" t="s">
        <v>52</v>
      </c>
      <c r="G17" t="s">
        <v>57</v>
      </c>
    </row>
    <row r="18" spans="1:7" x14ac:dyDescent="0.2">
      <c r="A18" t="s">
        <v>12</v>
      </c>
      <c r="B18">
        <v>105</v>
      </c>
      <c r="C18">
        <v>-336</v>
      </c>
      <c r="D18">
        <v>10</v>
      </c>
      <c r="E18">
        <v>23</v>
      </c>
      <c r="F18">
        <v>10</v>
      </c>
      <c r="G18">
        <v>-188</v>
      </c>
    </row>
    <row r="19" spans="1:7" x14ac:dyDescent="0.2">
      <c r="A19" t="s">
        <v>11</v>
      </c>
      <c r="B19">
        <v>67</v>
      </c>
      <c r="C19">
        <v>-202</v>
      </c>
      <c r="D19">
        <v>9</v>
      </c>
      <c r="E19">
        <v>28</v>
      </c>
      <c r="F19">
        <v>13</v>
      </c>
      <c r="G19">
        <v>-85</v>
      </c>
    </row>
    <row r="20" spans="1:7" x14ac:dyDescent="0.2">
      <c r="A20" t="s">
        <v>13</v>
      </c>
      <c r="B20">
        <v>140</v>
      </c>
      <c r="C20">
        <v>-235</v>
      </c>
      <c r="D20">
        <v>12</v>
      </c>
      <c r="E20">
        <v>46</v>
      </c>
      <c r="F20">
        <v>21</v>
      </c>
      <c r="G20">
        <v>-16</v>
      </c>
    </row>
    <row r="21" spans="1:7" x14ac:dyDescent="0.2">
      <c r="A21" t="s">
        <v>14</v>
      </c>
      <c r="B21">
        <v>44</v>
      </c>
      <c r="C21">
        <v>-86</v>
      </c>
      <c r="D21">
        <v>7</v>
      </c>
      <c r="E21">
        <v>9</v>
      </c>
      <c r="F21">
        <v>11</v>
      </c>
      <c r="G21">
        <v>-15</v>
      </c>
    </row>
    <row r="23" spans="1:7" x14ac:dyDescent="0.2">
      <c r="B23" s="8" t="s">
        <v>71</v>
      </c>
    </row>
    <row r="24" spans="1:7" x14ac:dyDescent="0.2">
      <c r="B24" t="s">
        <v>48</v>
      </c>
      <c r="C24" t="s">
        <v>119</v>
      </c>
      <c r="D24" t="s">
        <v>50</v>
      </c>
      <c r="E24" t="s">
        <v>51</v>
      </c>
      <c r="F24" t="s">
        <v>52</v>
      </c>
      <c r="G24" t="s">
        <v>120</v>
      </c>
    </row>
    <row r="25" spans="1:7" x14ac:dyDescent="0.2">
      <c r="A25" t="s">
        <v>12</v>
      </c>
      <c r="B25" s="1">
        <v>0.14691844841687113</v>
      </c>
      <c r="C25" s="1">
        <v>-0.19016532305175837</v>
      </c>
      <c r="D25" s="1">
        <v>9.3965416520621573E-3</v>
      </c>
      <c r="E25" s="1">
        <v>2.3218249795536862E-2</v>
      </c>
      <c r="F25" s="1">
        <v>1.0632083187288234E-2</v>
      </c>
      <c r="G25" s="1">
        <v>0.3370837714686295</v>
      </c>
    </row>
    <row r="26" spans="1:7" x14ac:dyDescent="0.2">
      <c r="A26" t="s">
        <v>11</v>
      </c>
      <c r="B26" s="1">
        <v>9.5936168275754408E-2</v>
      </c>
      <c r="C26" s="1">
        <v>-0.15255409266091235</v>
      </c>
      <c r="D26" s="1">
        <v>1.0161746918745041E-2</v>
      </c>
      <c r="E26" s="1">
        <v>3.1481256692490106E-2</v>
      </c>
      <c r="F26" s="1">
        <v>1.4974920773922805E-2</v>
      </c>
      <c r="G26" s="1">
        <v>0.24849026093666676</v>
      </c>
    </row>
    <row r="27" spans="1:7" x14ac:dyDescent="0.2">
      <c r="A27" t="s">
        <v>13</v>
      </c>
      <c r="B27" s="1">
        <v>0.1081977242475935</v>
      </c>
      <c r="C27" s="1">
        <v>-0.16736453100154602</v>
      </c>
      <c r="D27" s="1">
        <v>8.9707304840038679E-3</v>
      </c>
      <c r="E27" s="1">
        <v>3.4433363004279779E-2</v>
      </c>
      <c r="F27" s="1">
        <v>1.5762713265668877E-2</v>
      </c>
      <c r="G27" s="1">
        <v>0.27556225524913952</v>
      </c>
    </row>
    <row r="28" spans="1:7" x14ac:dyDescent="0.2">
      <c r="A28" t="s">
        <v>14</v>
      </c>
      <c r="B28" s="1">
        <v>6.4919907960529238E-2</v>
      </c>
      <c r="C28" s="1">
        <v>-0.10262069118102568</v>
      </c>
      <c r="D28" s="1">
        <v>9.6575069693349246E-3</v>
      </c>
      <c r="E28" s="1">
        <v>1.2705208195052879E-2</v>
      </c>
      <c r="F28" s="1">
        <v>1.5338068056108677E-2</v>
      </c>
      <c r="G28" s="1">
        <v>0.16754059914155492</v>
      </c>
    </row>
    <row r="31" spans="1:7" x14ac:dyDescent="0.2">
      <c r="B31" s="8" t="s">
        <v>116</v>
      </c>
    </row>
    <row r="32" spans="1:7" x14ac:dyDescent="0.2">
      <c r="B32" t="s">
        <v>48</v>
      </c>
      <c r="C32" t="s">
        <v>49</v>
      </c>
      <c r="D32" t="s">
        <v>50</v>
      </c>
      <c r="E32" t="s">
        <v>51</v>
      </c>
      <c r="F32" t="s">
        <v>52</v>
      </c>
      <c r="G32" t="s">
        <v>57</v>
      </c>
    </row>
    <row r="33" spans="1:7" x14ac:dyDescent="0.2">
      <c r="A33" t="s">
        <v>6</v>
      </c>
      <c r="B33" t="s">
        <v>195</v>
      </c>
      <c r="C33" t="s">
        <v>196</v>
      </c>
      <c r="D33" t="s">
        <v>197</v>
      </c>
      <c r="E33" t="s">
        <v>198</v>
      </c>
      <c r="F33" t="s">
        <v>199</v>
      </c>
      <c r="G33">
        <v>1181</v>
      </c>
    </row>
    <row r="34" spans="1:7" x14ac:dyDescent="0.2">
      <c r="A34" t="s">
        <v>7</v>
      </c>
      <c r="B34" t="s">
        <v>121</v>
      </c>
      <c r="C34" t="s">
        <v>122</v>
      </c>
      <c r="D34" t="s">
        <v>123</v>
      </c>
      <c r="E34" t="s">
        <v>124</v>
      </c>
      <c r="F34" t="s">
        <v>125</v>
      </c>
      <c r="G34">
        <v>1413</v>
      </c>
    </row>
    <row r="35" spans="1:7" x14ac:dyDescent="0.2">
      <c r="A35" t="s">
        <v>8</v>
      </c>
      <c r="B35" t="s">
        <v>126</v>
      </c>
      <c r="C35" t="s">
        <v>127</v>
      </c>
      <c r="D35" t="s">
        <v>128</v>
      </c>
      <c r="E35" t="s">
        <v>129</v>
      </c>
      <c r="F35" t="s">
        <v>130</v>
      </c>
      <c r="G35">
        <v>1729</v>
      </c>
    </row>
    <row r="36" spans="1:7" x14ac:dyDescent="0.2">
      <c r="A36" t="s">
        <v>9</v>
      </c>
      <c r="B36" t="s">
        <v>200</v>
      </c>
      <c r="C36" t="s">
        <v>201</v>
      </c>
      <c r="D36" t="s">
        <v>202</v>
      </c>
      <c r="E36" t="s">
        <v>203</v>
      </c>
      <c r="F36" t="s">
        <v>204</v>
      </c>
      <c r="G36">
        <v>1381</v>
      </c>
    </row>
    <row r="37" spans="1:7" x14ac:dyDescent="0.2">
      <c r="A37" t="s">
        <v>15</v>
      </c>
      <c r="B37" t="s">
        <v>131</v>
      </c>
      <c r="C37" t="s">
        <v>132</v>
      </c>
      <c r="D37" t="s">
        <v>133</v>
      </c>
      <c r="E37" t="s">
        <v>134</v>
      </c>
      <c r="F37" t="s">
        <v>135</v>
      </c>
      <c r="G37">
        <v>747</v>
      </c>
    </row>
    <row r="38" spans="1:7" x14ac:dyDescent="0.2">
      <c r="A38" t="s">
        <v>16</v>
      </c>
      <c r="B38" t="s">
        <v>205</v>
      </c>
      <c r="C38" t="s">
        <v>206</v>
      </c>
      <c r="D38" t="s">
        <v>207</v>
      </c>
      <c r="E38" t="s">
        <v>208</v>
      </c>
      <c r="F38" t="s">
        <v>209</v>
      </c>
      <c r="G38">
        <v>1107</v>
      </c>
    </row>
    <row r="39" spans="1:7" x14ac:dyDescent="0.2">
      <c r="A39" t="s">
        <v>17</v>
      </c>
      <c r="B39" t="s">
        <v>136</v>
      </c>
      <c r="C39" t="s">
        <v>137</v>
      </c>
      <c r="D39" t="s">
        <v>138</v>
      </c>
      <c r="E39" t="s">
        <v>139</v>
      </c>
      <c r="F39" t="s">
        <v>140</v>
      </c>
      <c r="G39">
        <v>1402</v>
      </c>
    </row>
    <row r="41" spans="1:7" x14ac:dyDescent="0.2">
      <c r="B41" s="8" t="s">
        <v>117</v>
      </c>
    </row>
    <row r="42" spans="1:7" x14ac:dyDescent="0.2">
      <c r="B42" t="s">
        <v>54</v>
      </c>
      <c r="C42" t="s">
        <v>55</v>
      </c>
      <c r="D42" t="s">
        <v>50</v>
      </c>
      <c r="E42" t="s">
        <v>51</v>
      </c>
      <c r="F42" t="s">
        <v>52</v>
      </c>
      <c r="G42" t="s">
        <v>57</v>
      </c>
    </row>
    <row r="43" spans="1:7" x14ac:dyDescent="0.2">
      <c r="A43" t="s">
        <v>6</v>
      </c>
      <c r="B43" t="s">
        <v>210</v>
      </c>
      <c r="C43" t="s">
        <v>211</v>
      </c>
      <c r="D43" t="s">
        <v>212</v>
      </c>
      <c r="E43" t="s">
        <v>213</v>
      </c>
      <c r="F43" t="s">
        <v>214</v>
      </c>
      <c r="G43">
        <v>1231</v>
      </c>
    </row>
    <row r="44" spans="1:7" x14ac:dyDescent="0.2">
      <c r="A44" t="s">
        <v>7</v>
      </c>
      <c r="B44" t="s">
        <v>215</v>
      </c>
      <c r="C44" t="s">
        <v>216</v>
      </c>
      <c r="D44" t="s">
        <v>158</v>
      </c>
      <c r="E44" t="s">
        <v>217</v>
      </c>
      <c r="F44" t="s">
        <v>169</v>
      </c>
      <c r="G44">
        <v>1667</v>
      </c>
    </row>
    <row r="45" spans="1:7" x14ac:dyDescent="0.2">
      <c r="A45" t="s">
        <v>8</v>
      </c>
      <c r="B45" t="s">
        <v>218</v>
      </c>
      <c r="C45" t="s">
        <v>219</v>
      </c>
      <c r="D45" t="s">
        <v>220</v>
      </c>
      <c r="E45" t="s">
        <v>221</v>
      </c>
      <c r="F45" t="s">
        <v>222</v>
      </c>
      <c r="G45">
        <v>1955</v>
      </c>
    </row>
    <row r="46" spans="1:7" x14ac:dyDescent="0.2">
      <c r="A46" t="s">
        <v>9</v>
      </c>
      <c r="B46" t="s">
        <v>223</v>
      </c>
      <c r="C46" t="s">
        <v>224</v>
      </c>
      <c r="D46" t="s">
        <v>225</v>
      </c>
      <c r="E46" t="s">
        <v>226</v>
      </c>
      <c r="F46" t="s">
        <v>227</v>
      </c>
      <c r="G46">
        <v>1501</v>
      </c>
    </row>
    <row r="47" spans="1:7" x14ac:dyDescent="0.2">
      <c r="A47" t="s">
        <v>15</v>
      </c>
      <c r="B47" t="s">
        <v>228</v>
      </c>
      <c r="C47" t="s">
        <v>229</v>
      </c>
      <c r="D47" t="s">
        <v>230</v>
      </c>
      <c r="E47" t="s">
        <v>231</v>
      </c>
      <c r="F47" t="s">
        <v>232</v>
      </c>
      <c r="G47">
        <v>878</v>
      </c>
    </row>
    <row r="48" spans="1:7" x14ac:dyDescent="0.2">
      <c r="A48" t="s">
        <v>16</v>
      </c>
      <c r="B48" t="s">
        <v>233</v>
      </c>
      <c r="C48" t="s">
        <v>234</v>
      </c>
      <c r="D48" t="s">
        <v>235</v>
      </c>
      <c r="E48" t="s">
        <v>236</v>
      </c>
      <c r="F48" t="s">
        <v>214</v>
      </c>
      <c r="G48">
        <v>1282</v>
      </c>
    </row>
    <row r="49" spans="1:7" x14ac:dyDescent="0.2">
      <c r="A49" t="s">
        <v>17</v>
      </c>
      <c r="B49" t="s">
        <v>237</v>
      </c>
      <c r="C49" t="s">
        <v>238</v>
      </c>
      <c r="D49" t="s">
        <v>225</v>
      </c>
      <c r="E49" t="s">
        <v>239</v>
      </c>
      <c r="F49" t="s">
        <v>240</v>
      </c>
      <c r="G49">
        <v>1501</v>
      </c>
    </row>
    <row r="51" spans="1:7" x14ac:dyDescent="0.2">
      <c r="B51" s="8" t="s">
        <v>118</v>
      </c>
    </row>
    <row r="52" spans="1:7" x14ac:dyDescent="0.2">
      <c r="B52" t="s">
        <v>48</v>
      </c>
      <c r="C52" t="s">
        <v>49</v>
      </c>
      <c r="D52" t="s">
        <v>50</v>
      </c>
      <c r="E52" t="s">
        <v>51</v>
      </c>
      <c r="F52" t="s">
        <v>52</v>
      </c>
      <c r="G52" t="s">
        <v>57</v>
      </c>
    </row>
    <row r="53" spans="1:7" x14ac:dyDescent="0.2">
      <c r="A53" t="s">
        <v>6</v>
      </c>
      <c r="B53">
        <v>34</v>
      </c>
      <c r="C53">
        <v>-160</v>
      </c>
      <c r="D53">
        <v>3</v>
      </c>
      <c r="E53">
        <v>47</v>
      </c>
      <c r="F53">
        <v>26</v>
      </c>
      <c r="G53">
        <v>-50</v>
      </c>
    </row>
    <row r="54" spans="1:7" x14ac:dyDescent="0.2">
      <c r="A54" t="s">
        <v>7</v>
      </c>
      <c r="B54">
        <v>-135</v>
      </c>
      <c r="C54">
        <v>-222</v>
      </c>
      <c r="D54">
        <v>20</v>
      </c>
      <c r="E54">
        <v>53</v>
      </c>
      <c r="F54">
        <v>30</v>
      </c>
      <c r="G54">
        <v>-254</v>
      </c>
    </row>
    <row r="55" spans="1:7" x14ac:dyDescent="0.2">
      <c r="A55" t="s">
        <v>8</v>
      </c>
      <c r="B55">
        <v>26</v>
      </c>
      <c r="C55">
        <v>-372</v>
      </c>
      <c r="D55">
        <v>12</v>
      </c>
      <c r="E55">
        <v>65</v>
      </c>
      <c r="F55">
        <v>43</v>
      </c>
      <c r="G55">
        <v>-226</v>
      </c>
    </row>
    <row r="56" spans="1:7" x14ac:dyDescent="0.2">
      <c r="A56" t="s">
        <v>9</v>
      </c>
      <c r="B56">
        <v>81</v>
      </c>
      <c r="C56">
        <v>-279</v>
      </c>
      <c r="D56">
        <v>8</v>
      </c>
      <c r="E56">
        <v>49</v>
      </c>
      <c r="F56">
        <v>21</v>
      </c>
      <c r="G56">
        <v>-120</v>
      </c>
    </row>
    <row r="57" spans="1:7" x14ac:dyDescent="0.2">
      <c r="A57" t="s">
        <v>15</v>
      </c>
      <c r="B57">
        <v>29</v>
      </c>
      <c r="C57">
        <v>-210</v>
      </c>
      <c r="D57">
        <v>6</v>
      </c>
      <c r="E57">
        <v>27</v>
      </c>
      <c r="F57">
        <v>17</v>
      </c>
      <c r="G57">
        <v>-131</v>
      </c>
    </row>
    <row r="58" spans="1:7" x14ac:dyDescent="0.2">
      <c r="A58" t="s">
        <v>16</v>
      </c>
      <c r="B58">
        <v>-33</v>
      </c>
      <c r="C58">
        <v>-217</v>
      </c>
      <c r="D58">
        <v>18</v>
      </c>
      <c r="E58">
        <v>44</v>
      </c>
      <c r="F58">
        <v>13</v>
      </c>
      <c r="G58">
        <v>-175</v>
      </c>
    </row>
    <row r="59" spans="1:7" x14ac:dyDescent="0.2">
      <c r="A59" t="s">
        <v>17</v>
      </c>
      <c r="B59">
        <v>-58</v>
      </c>
      <c r="C59">
        <v>-130</v>
      </c>
      <c r="D59">
        <v>12</v>
      </c>
      <c r="E59">
        <v>54</v>
      </c>
      <c r="F59">
        <v>23</v>
      </c>
      <c r="G59">
        <v>-99</v>
      </c>
    </row>
    <row r="61" spans="1:7" x14ac:dyDescent="0.2">
      <c r="B61" s="8" t="s">
        <v>71</v>
      </c>
    </row>
    <row r="62" spans="1:7" x14ac:dyDescent="0.2">
      <c r="B62" t="s">
        <v>48</v>
      </c>
      <c r="C62" t="s">
        <v>119</v>
      </c>
      <c r="D62" t="s">
        <v>50</v>
      </c>
      <c r="E62" t="s">
        <v>51</v>
      </c>
      <c r="F62" t="s">
        <v>52</v>
      </c>
      <c r="G62" t="s">
        <v>120</v>
      </c>
    </row>
    <row r="63" spans="1:7" x14ac:dyDescent="0.2">
      <c r="A63" t="s">
        <v>6</v>
      </c>
      <c r="B63" s="1">
        <v>4.5297497405095977E-2</v>
      </c>
      <c r="C63" s="1">
        <v>-0.11033758858613674</v>
      </c>
      <c r="D63" s="1">
        <v>2.6433972503991229E-3</v>
      </c>
      <c r="E63" s="1">
        <v>4.0037528949774075E-2</v>
      </c>
      <c r="F63" s="1">
        <v>2.2359164980867527E-2</v>
      </c>
      <c r="G63" s="1">
        <v>0.15563508599123271</v>
      </c>
    </row>
    <row r="64" spans="1:7" x14ac:dyDescent="0.2">
      <c r="A64" t="s">
        <v>7</v>
      </c>
      <c r="B64" s="1">
        <v>-2.4047419815399984E-2</v>
      </c>
      <c r="C64" s="1">
        <v>-5.2944825047729349E-2</v>
      </c>
      <c r="D64" s="1">
        <v>1.4585617908265481E-2</v>
      </c>
      <c r="E64" s="1">
        <v>4.0096863854405335E-2</v>
      </c>
      <c r="F64" s="1">
        <v>2.2309763100458464E-2</v>
      </c>
      <c r="G64" s="1">
        <v>2.8897405232329365E-2</v>
      </c>
    </row>
    <row r="65" spans="1:7" x14ac:dyDescent="0.2">
      <c r="A65" t="s">
        <v>8</v>
      </c>
      <c r="B65" s="1">
        <v>5.7894884762565491E-2</v>
      </c>
      <c r="C65" s="1">
        <v>-0.1296392663736855</v>
      </c>
      <c r="D65" s="1">
        <v>7.4753083771794231E-3</v>
      </c>
      <c r="E65" s="1">
        <v>3.8998045970720624E-2</v>
      </c>
      <c r="F65" s="1">
        <v>2.527102726322002E-2</v>
      </c>
      <c r="G65" s="1">
        <v>0.18753415113625099</v>
      </c>
    </row>
    <row r="66" spans="1:7" x14ac:dyDescent="0.2">
      <c r="A66" t="s">
        <v>9</v>
      </c>
      <c r="B66" s="1">
        <v>8.6556343562413818E-2</v>
      </c>
      <c r="C66" s="1">
        <v>-0.14442652520815236</v>
      </c>
      <c r="D66" s="1">
        <v>6.1402463527814666E-3</v>
      </c>
      <c r="E66" s="1">
        <v>3.611832999578847E-2</v>
      </c>
      <c r="F66" s="1">
        <v>1.561160529716853E-2</v>
      </c>
      <c r="G66" s="1">
        <v>0.23098286877056617</v>
      </c>
    </row>
    <row r="67" spans="1:7" x14ac:dyDescent="0.2">
      <c r="A67" t="s">
        <v>15</v>
      </c>
      <c r="B67" s="1">
        <v>8.635910384133344E-2</v>
      </c>
      <c r="C67" s="1">
        <v>-0.15928558577514307</v>
      </c>
      <c r="D67" s="1">
        <v>9.0308081223908522E-3</v>
      </c>
      <c r="E67" s="1">
        <v>3.9739824903257677E-2</v>
      </c>
      <c r="F67" s="1">
        <v>2.4155848908161116E-2</v>
      </c>
      <c r="G67" s="1">
        <v>0.24564468961647651</v>
      </c>
    </row>
    <row r="68" spans="1:7" x14ac:dyDescent="0.2">
      <c r="A68" t="s">
        <v>16</v>
      </c>
      <c r="B68" s="1">
        <v>1.6801322459402412E-2</v>
      </c>
      <c r="C68" s="1">
        <v>-8.8991201924499719E-2</v>
      </c>
      <c r="D68" s="1">
        <v>1.6753407263661819E-2</v>
      </c>
      <c r="E68" s="1">
        <v>4.2459909778504959E-2</v>
      </c>
      <c r="F68" s="1">
        <v>1.2976562422930521E-2</v>
      </c>
      <c r="G68" s="1">
        <v>0.10579252438390213</v>
      </c>
    </row>
    <row r="69" spans="1:7" x14ac:dyDescent="0.2">
      <c r="A69" t="s">
        <v>17</v>
      </c>
      <c r="B69" s="1">
        <v>-1.7188731050436168E-2</v>
      </c>
      <c r="C69" s="1">
        <v>-4.7703338050429478E-2</v>
      </c>
      <c r="D69" s="1">
        <v>8.8414666019135113E-3</v>
      </c>
      <c r="E69" s="1">
        <v>3.9269113030685199E-2</v>
      </c>
      <c r="F69" s="1">
        <v>1.6781489468266995E-2</v>
      </c>
      <c r="G69" s="1">
        <v>3.051460699999331E-2</v>
      </c>
    </row>
    <row r="72" spans="1:7" x14ac:dyDescent="0.2">
      <c r="B72" s="8" t="s">
        <v>116</v>
      </c>
    </row>
    <row r="73" spans="1:7" x14ac:dyDescent="0.2">
      <c r="B73" t="s">
        <v>48</v>
      </c>
      <c r="C73" t="s">
        <v>49</v>
      </c>
      <c r="D73" t="s">
        <v>50</v>
      </c>
      <c r="E73" t="s">
        <v>51</v>
      </c>
      <c r="F73" t="s">
        <v>52</v>
      </c>
      <c r="G73" t="s">
        <v>57</v>
      </c>
    </row>
    <row r="74" spans="1:7" x14ac:dyDescent="0.2">
      <c r="A74" t="s">
        <v>2</v>
      </c>
      <c r="B74" t="s">
        <v>241</v>
      </c>
      <c r="C74" t="s">
        <v>242</v>
      </c>
      <c r="D74" t="s">
        <v>243</v>
      </c>
      <c r="E74" t="s">
        <v>244</v>
      </c>
      <c r="F74" t="s">
        <v>245</v>
      </c>
      <c r="G74">
        <v>1120</v>
      </c>
    </row>
    <row r="75" spans="1:7" x14ac:dyDescent="0.2">
      <c r="A75" t="s">
        <v>56</v>
      </c>
      <c r="B75" t="s">
        <v>141</v>
      </c>
      <c r="C75" t="s">
        <v>142</v>
      </c>
      <c r="D75" t="s">
        <v>143</v>
      </c>
      <c r="E75" t="s">
        <v>144</v>
      </c>
      <c r="F75" t="s">
        <v>145</v>
      </c>
      <c r="G75">
        <v>2095</v>
      </c>
    </row>
    <row r="76" spans="1:7" x14ac:dyDescent="0.2">
      <c r="A76" t="s">
        <v>3</v>
      </c>
      <c r="B76" t="s">
        <v>146</v>
      </c>
      <c r="C76" t="s">
        <v>147</v>
      </c>
      <c r="D76" t="s">
        <v>148</v>
      </c>
      <c r="E76" t="s">
        <v>149</v>
      </c>
      <c r="F76" t="s">
        <v>150</v>
      </c>
      <c r="G76">
        <v>1870</v>
      </c>
    </row>
    <row r="77" spans="1:7" x14ac:dyDescent="0.2">
      <c r="A77" t="s">
        <v>4</v>
      </c>
      <c r="B77" t="s">
        <v>151</v>
      </c>
      <c r="C77" t="s">
        <v>152</v>
      </c>
      <c r="D77" t="s">
        <v>153</v>
      </c>
      <c r="E77" t="s">
        <v>154</v>
      </c>
      <c r="F77" t="s">
        <v>155</v>
      </c>
      <c r="G77">
        <v>1658</v>
      </c>
    </row>
    <row r="78" spans="1:7" x14ac:dyDescent="0.2">
      <c r="A78" t="s">
        <v>19</v>
      </c>
      <c r="B78" t="s">
        <v>170</v>
      </c>
      <c r="C78" t="s">
        <v>171</v>
      </c>
      <c r="D78" t="s">
        <v>172</v>
      </c>
      <c r="E78" t="s">
        <v>173</v>
      </c>
      <c r="F78" t="s">
        <v>174</v>
      </c>
      <c r="G78">
        <v>1820</v>
      </c>
    </row>
    <row r="79" spans="1:7" x14ac:dyDescent="0.2">
      <c r="A79" t="s">
        <v>53</v>
      </c>
      <c r="B79" t="s">
        <v>175</v>
      </c>
      <c r="C79" t="s">
        <v>176</v>
      </c>
      <c r="D79" t="s">
        <v>160</v>
      </c>
      <c r="E79" t="s">
        <v>177</v>
      </c>
      <c r="F79" t="s">
        <v>178</v>
      </c>
      <c r="G79">
        <v>2261</v>
      </c>
    </row>
    <row r="81" spans="1:7" x14ac:dyDescent="0.2">
      <c r="B81" s="8" t="s">
        <v>117</v>
      </c>
    </row>
    <row r="82" spans="1:7" x14ac:dyDescent="0.2">
      <c r="B82" t="s">
        <v>54</v>
      </c>
      <c r="C82" t="s">
        <v>55</v>
      </c>
      <c r="D82" t="s">
        <v>50</v>
      </c>
      <c r="E82" t="s">
        <v>51</v>
      </c>
      <c r="F82" t="s">
        <v>52</v>
      </c>
      <c r="G82" t="s">
        <v>57</v>
      </c>
    </row>
    <row r="83" spans="1:7" x14ac:dyDescent="0.2">
      <c r="A83" t="s">
        <v>2</v>
      </c>
      <c r="B83" t="s">
        <v>246</v>
      </c>
      <c r="C83" t="s">
        <v>247</v>
      </c>
      <c r="D83" t="s">
        <v>248</v>
      </c>
      <c r="E83" t="s">
        <v>213</v>
      </c>
      <c r="F83" t="s">
        <v>249</v>
      </c>
      <c r="G83">
        <v>1189</v>
      </c>
    </row>
    <row r="84" spans="1:7" x14ac:dyDescent="0.2">
      <c r="A84" t="s">
        <v>56</v>
      </c>
      <c r="B84" t="s">
        <v>156</v>
      </c>
      <c r="C84" t="s">
        <v>157</v>
      </c>
      <c r="D84" t="s">
        <v>158</v>
      </c>
      <c r="E84" t="s">
        <v>159</v>
      </c>
      <c r="F84" t="s">
        <v>160</v>
      </c>
      <c r="G84">
        <v>2008</v>
      </c>
    </row>
    <row r="85" spans="1:7" x14ac:dyDescent="0.2">
      <c r="A85" t="s">
        <v>3</v>
      </c>
      <c r="B85" t="s">
        <v>161</v>
      </c>
      <c r="C85" t="s">
        <v>162</v>
      </c>
      <c r="D85" t="s">
        <v>163</v>
      </c>
      <c r="E85" t="s">
        <v>164</v>
      </c>
      <c r="F85" t="s">
        <v>165</v>
      </c>
      <c r="G85">
        <v>1899</v>
      </c>
    </row>
    <row r="86" spans="1:7" x14ac:dyDescent="0.2">
      <c r="A86" t="s">
        <v>4</v>
      </c>
      <c r="B86" t="s">
        <v>166</v>
      </c>
      <c r="C86" t="s">
        <v>167</v>
      </c>
      <c r="D86" t="s">
        <v>158</v>
      </c>
      <c r="E86" t="s">
        <v>168</v>
      </c>
      <c r="F86" t="s">
        <v>169</v>
      </c>
      <c r="G86">
        <v>1632</v>
      </c>
    </row>
    <row r="87" spans="1:7" x14ac:dyDescent="0.2">
      <c r="A87" t="s">
        <v>19</v>
      </c>
      <c r="B87" t="s">
        <v>179</v>
      </c>
      <c r="C87" t="s">
        <v>180</v>
      </c>
      <c r="D87" t="s">
        <v>181</v>
      </c>
      <c r="E87" t="s">
        <v>182</v>
      </c>
      <c r="F87" t="s">
        <v>183</v>
      </c>
      <c r="G87">
        <v>1642</v>
      </c>
    </row>
    <row r="88" spans="1:7" x14ac:dyDescent="0.2">
      <c r="A88" t="s">
        <v>53</v>
      </c>
      <c r="B88" t="s">
        <v>184</v>
      </c>
      <c r="C88" t="s">
        <v>185</v>
      </c>
      <c r="D88" t="s">
        <v>186</v>
      </c>
      <c r="E88" t="s">
        <v>187</v>
      </c>
      <c r="F88" t="s">
        <v>188</v>
      </c>
      <c r="G88">
        <v>2105</v>
      </c>
    </row>
    <row r="90" spans="1:7" x14ac:dyDescent="0.2">
      <c r="B90" s="8" t="s">
        <v>118</v>
      </c>
    </row>
    <row r="91" spans="1:7" x14ac:dyDescent="0.2">
      <c r="B91" t="s">
        <v>48</v>
      </c>
      <c r="C91" t="s">
        <v>49</v>
      </c>
      <c r="D91" t="s">
        <v>50</v>
      </c>
      <c r="E91" t="s">
        <v>51</v>
      </c>
      <c r="F91" t="s">
        <v>52</v>
      </c>
      <c r="G91" t="s">
        <v>57</v>
      </c>
    </row>
    <row r="92" spans="1:7" x14ac:dyDescent="0.2">
      <c r="A92" t="s">
        <v>2</v>
      </c>
      <c r="B92">
        <v>-12</v>
      </c>
      <c r="C92">
        <v>-125</v>
      </c>
      <c r="D92">
        <v>11</v>
      </c>
      <c r="E92">
        <v>45</v>
      </c>
      <c r="F92">
        <v>12</v>
      </c>
      <c r="G92">
        <v>-69</v>
      </c>
    </row>
    <row r="93" spans="1:7" x14ac:dyDescent="0.2">
      <c r="A93" t="s">
        <v>56</v>
      </c>
      <c r="B93">
        <v>31</v>
      </c>
      <c r="C93">
        <v>-32</v>
      </c>
      <c r="D93">
        <v>8</v>
      </c>
      <c r="E93">
        <v>56</v>
      </c>
      <c r="F93">
        <v>24</v>
      </c>
      <c r="G93">
        <v>87</v>
      </c>
    </row>
    <row r="94" spans="1:7" x14ac:dyDescent="0.2">
      <c r="A94" t="s">
        <v>3</v>
      </c>
      <c r="B94">
        <v>51</v>
      </c>
      <c r="C94">
        <v>-183</v>
      </c>
      <c r="D94">
        <v>8</v>
      </c>
      <c r="E94">
        <v>72</v>
      </c>
      <c r="F94">
        <v>23</v>
      </c>
      <c r="G94">
        <v>-29</v>
      </c>
    </row>
    <row r="95" spans="1:7" x14ac:dyDescent="0.2">
      <c r="A95" t="s">
        <v>4</v>
      </c>
      <c r="B95">
        <v>2</v>
      </c>
      <c r="C95">
        <v>-63</v>
      </c>
      <c r="D95">
        <v>11</v>
      </c>
      <c r="E95">
        <v>51</v>
      </c>
      <c r="F95">
        <v>25</v>
      </c>
      <c r="G95">
        <v>26</v>
      </c>
    </row>
    <row r="96" spans="1:7" x14ac:dyDescent="0.2">
      <c r="A96" t="s">
        <v>19</v>
      </c>
      <c r="B96">
        <v>78</v>
      </c>
      <c r="C96">
        <v>-5</v>
      </c>
      <c r="D96">
        <v>12</v>
      </c>
      <c r="E96">
        <v>58</v>
      </c>
      <c r="F96">
        <v>35</v>
      </c>
      <c r="G96">
        <v>178</v>
      </c>
    </row>
    <row r="97" spans="1:7" x14ac:dyDescent="0.2">
      <c r="A97" t="s">
        <v>53</v>
      </c>
      <c r="B97">
        <v>97</v>
      </c>
      <c r="C97">
        <v>-60</v>
      </c>
      <c r="D97">
        <v>10</v>
      </c>
      <c r="E97">
        <v>71</v>
      </c>
      <c r="F97">
        <v>38</v>
      </c>
      <c r="G97">
        <v>156</v>
      </c>
    </row>
    <row r="99" spans="1:7" x14ac:dyDescent="0.2">
      <c r="B99" s="8" t="s">
        <v>71</v>
      </c>
    </row>
    <row r="100" spans="1:7" x14ac:dyDescent="0.2">
      <c r="B100" t="s">
        <v>48</v>
      </c>
      <c r="C100" t="s">
        <v>119</v>
      </c>
      <c r="D100" t="s">
        <v>50</v>
      </c>
      <c r="E100" t="s">
        <v>51</v>
      </c>
      <c r="F100" t="s">
        <v>52</v>
      </c>
      <c r="G100" t="s">
        <v>120</v>
      </c>
    </row>
    <row r="101" spans="1:7" x14ac:dyDescent="0.2">
      <c r="A101" t="s">
        <v>2</v>
      </c>
      <c r="B101" s="1">
        <v>1.3223897633065029E-2</v>
      </c>
      <c r="C101" s="1">
        <v>-7.4819025591733701E-2</v>
      </c>
      <c r="D101" s="1">
        <v>9.9250570707677521E-3</v>
      </c>
      <c r="E101" s="1">
        <v>4.054127117625856E-2</v>
      </c>
      <c r="F101" s="1">
        <v>1.1128799711642436E-2</v>
      </c>
      <c r="G101" s="1">
        <v>8.804292322479873E-2</v>
      </c>
    </row>
    <row r="102" spans="1:7" x14ac:dyDescent="0.2">
      <c r="A102" t="s">
        <v>56</v>
      </c>
      <c r="B102" s="1">
        <v>-3.691677205260091E-3</v>
      </c>
      <c r="C102" s="1">
        <v>-3.7651304091509852E-2</v>
      </c>
      <c r="D102" s="1">
        <v>3.735891755175004E-3</v>
      </c>
      <c r="E102" s="1">
        <v>2.63787332769162E-2</v>
      </c>
      <c r="F102" s="1">
        <v>1.1228356264678755E-2</v>
      </c>
      <c r="G102" s="1">
        <v>3.3959626886249761E-2</v>
      </c>
    </row>
    <row r="103" spans="1:7" x14ac:dyDescent="0.2">
      <c r="A103" t="s">
        <v>3</v>
      </c>
      <c r="B103" s="1">
        <v>3.3479202394730734E-2</v>
      </c>
      <c r="C103" s="1">
        <v>-8.8828907981403138E-2</v>
      </c>
      <c r="D103" s="1">
        <v>4.2944076955785905E-3</v>
      </c>
      <c r="E103" s="1">
        <v>3.8617003601670453E-2</v>
      </c>
      <c r="F103" s="1">
        <v>1.2438294289423366E-2</v>
      </c>
      <c r="G103" s="1">
        <v>0.12230811037613387</v>
      </c>
    </row>
    <row r="104" spans="1:7" x14ac:dyDescent="0.2">
      <c r="A104" t="s">
        <v>4</v>
      </c>
      <c r="B104" s="1">
        <v>-5.7985347335556825E-3</v>
      </c>
      <c r="C104" s="1">
        <v>-4.637645166631188E-2</v>
      </c>
      <c r="D104" s="1">
        <v>6.5960642399299895E-3</v>
      </c>
      <c r="E104" s="1">
        <v>3.0596602332127062E-2</v>
      </c>
      <c r="F104" s="1">
        <v>1.4982319827810498E-2</v>
      </c>
      <c r="G104" s="1">
        <v>4.0577916932756197E-2</v>
      </c>
    </row>
    <row r="105" spans="1:7" x14ac:dyDescent="0.2">
      <c r="A105" t="s">
        <v>19</v>
      </c>
      <c r="B105" s="1">
        <v>-1.1002395898863648E-3</v>
      </c>
      <c r="C105" s="1">
        <v>-5.53412482766929E-2</v>
      </c>
      <c r="D105" s="1">
        <v>6.5338437445623797E-3</v>
      </c>
      <c r="E105" s="1">
        <v>3.10938148331571E-2</v>
      </c>
      <c r="F105" s="1">
        <v>1.8813829288859739E-2</v>
      </c>
      <c r="G105" s="1">
        <v>5.4241008686806536E-2</v>
      </c>
    </row>
    <row r="106" spans="1:7" x14ac:dyDescent="0.2">
      <c r="A106" t="s">
        <v>53</v>
      </c>
      <c r="B106" s="1">
        <v>4.7814800379458733E-3</v>
      </c>
      <c r="C106" s="1">
        <v>-5.6659183238240929E-2</v>
      </c>
      <c r="D106" s="1">
        <v>4.3900445538885644E-3</v>
      </c>
      <c r="E106" s="1">
        <v>3.0975930814881272E-2</v>
      </c>
      <c r="F106" s="1">
        <v>1.6511727831525158E-2</v>
      </c>
      <c r="G106" s="1">
        <v>6.1440663276186802E-2</v>
      </c>
    </row>
    <row r="113" spans="1:7" x14ac:dyDescent="0.2">
      <c r="B113" s="8" t="s">
        <v>116</v>
      </c>
    </row>
    <row r="114" spans="1:7" x14ac:dyDescent="0.2">
      <c r="B114" t="s">
        <v>48</v>
      </c>
      <c r="C114" t="s">
        <v>49</v>
      </c>
      <c r="D114" t="s">
        <v>50</v>
      </c>
      <c r="E114" t="s">
        <v>51</v>
      </c>
      <c r="F114" t="s">
        <v>52</v>
      </c>
      <c r="G114" t="s">
        <v>57</v>
      </c>
    </row>
    <row r="115" spans="1:7" x14ac:dyDescent="0.2">
      <c r="A115" t="s">
        <v>0</v>
      </c>
      <c r="B115" t="s">
        <v>250</v>
      </c>
      <c r="C115" t="s">
        <v>251</v>
      </c>
      <c r="D115" t="s">
        <v>252</v>
      </c>
      <c r="E115" t="s">
        <v>253</v>
      </c>
      <c r="F115" t="s">
        <v>254</v>
      </c>
      <c r="G115">
        <v>1919</v>
      </c>
    </row>
    <row r="116" spans="1:7" x14ac:dyDescent="0.2">
      <c r="A116" t="s">
        <v>1</v>
      </c>
      <c r="B116" t="s">
        <v>255</v>
      </c>
      <c r="C116" t="s">
        <v>256</v>
      </c>
      <c r="D116" t="s">
        <v>257</v>
      </c>
      <c r="E116" t="s">
        <v>258</v>
      </c>
      <c r="F116" t="s">
        <v>150</v>
      </c>
      <c r="G116">
        <v>1901</v>
      </c>
    </row>
    <row r="117" spans="1:7" x14ac:dyDescent="0.2">
      <c r="A117" t="s">
        <v>10</v>
      </c>
      <c r="B117" t="s">
        <v>259</v>
      </c>
      <c r="C117" t="s">
        <v>260</v>
      </c>
      <c r="D117" t="s">
        <v>153</v>
      </c>
      <c r="E117" t="s">
        <v>261</v>
      </c>
      <c r="F117" t="s">
        <v>262</v>
      </c>
      <c r="G117">
        <v>1597</v>
      </c>
    </row>
    <row r="118" spans="1:7" x14ac:dyDescent="0.2">
      <c r="A118" t="s">
        <v>18</v>
      </c>
      <c r="B118" t="s">
        <v>263</v>
      </c>
      <c r="C118" t="s">
        <v>264</v>
      </c>
      <c r="D118" t="s">
        <v>265</v>
      </c>
      <c r="E118" t="s">
        <v>266</v>
      </c>
      <c r="F118" t="s">
        <v>267</v>
      </c>
      <c r="G118">
        <v>1714</v>
      </c>
    </row>
    <row r="120" spans="1:7" x14ac:dyDescent="0.2">
      <c r="B120" s="8" t="s">
        <v>117</v>
      </c>
    </row>
    <row r="121" spans="1:7" x14ac:dyDescent="0.2">
      <c r="B121" t="s">
        <v>54</v>
      </c>
      <c r="C121" t="s">
        <v>55</v>
      </c>
      <c r="D121" t="s">
        <v>50</v>
      </c>
      <c r="E121" t="s">
        <v>51</v>
      </c>
      <c r="F121" t="s">
        <v>52</v>
      </c>
      <c r="G121" t="s">
        <v>57</v>
      </c>
    </row>
    <row r="122" spans="1:7" x14ac:dyDescent="0.2">
      <c r="A122" t="s">
        <v>0</v>
      </c>
      <c r="B122" t="s">
        <v>268</v>
      </c>
      <c r="C122" t="s">
        <v>269</v>
      </c>
      <c r="D122" t="s">
        <v>181</v>
      </c>
      <c r="E122" t="s">
        <v>165</v>
      </c>
      <c r="F122" t="s">
        <v>270</v>
      </c>
      <c r="G122">
        <v>1948</v>
      </c>
    </row>
    <row r="123" spans="1:7" x14ac:dyDescent="0.2">
      <c r="A123" t="s">
        <v>1</v>
      </c>
      <c r="B123" t="s">
        <v>271</v>
      </c>
      <c r="C123" t="s">
        <v>272</v>
      </c>
      <c r="D123" t="s">
        <v>158</v>
      </c>
      <c r="E123" t="s">
        <v>273</v>
      </c>
      <c r="F123" t="s">
        <v>183</v>
      </c>
      <c r="G123">
        <v>1931</v>
      </c>
    </row>
    <row r="124" spans="1:7" x14ac:dyDescent="0.2">
      <c r="A124" t="s">
        <v>10</v>
      </c>
      <c r="B124" t="s">
        <v>274</v>
      </c>
      <c r="C124" t="s">
        <v>275</v>
      </c>
      <c r="D124" t="s">
        <v>212</v>
      </c>
      <c r="E124" t="s">
        <v>276</v>
      </c>
      <c r="F124" t="s">
        <v>183</v>
      </c>
      <c r="G124">
        <v>1670</v>
      </c>
    </row>
    <row r="125" spans="1:7" x14ac:dyDescent="0.2">
      <c r="A125" t="s">
        <v>18</v>
      </c>
      <c r="B125" t="s">
        <v>277</v>
      </c>
      <c r="C125" t="s">
        <v>278</v>
      </c>
      <c r="D125" t="s">
        <v>270</v>
      </c>
      <c r="E125" t="s">
        <v>279</v>
      </c>
      <c r="F125" t="s">
        <v>280</v>
      </c>
      <c r="G125">
        <v>1750</v>
      </c>
    </row>
    <row r="127" spans="1:7" x14ac:dyDescent="0.2">
      <c r="B127" s="8" t="s">
        <v>118</v>
      </c>
    </row>
    <row r="128" spans="1:7" x14ac:dyDescent="0.2">
      <c r="B128" t="s">
        <v>48</v>
      </c>
      <c r="C128" t="s">
        <v>49</v>
      </c>
      <c r="D128" t="s">
        <v>50</v>
      </c>
      <c r="E128" t="s">
        <v>51</v>
      </c>
      <c r="F128" t="s">
        <v>52</v>
      </c>
      <c r="G128" t="s">
        <v>57</v>
      </c>
    </row>
    <row r="129" spans="1:7" x14ac:dyDescent="0.2">
      <c r="A129" t="s">
        <v>0</v>
      </c>
      <c r="B129">
        <v>54</v>
      </c>
      <c r="C129">
        <v>-191</v>
      </c>
      <c r="D129">
        <v>15</v>
      </c>
      <c r="E129">
        <v>69</v>
      </c>
      <c r="F129">
        <v>24</v>
      </c>
      <c r="G129">
        <v>-29</v>
      </c>
    </row>
    <row r="130" spans="1:7" x14ac:dyDescent="0.2">
      <c r="A130" t="s">
        <v>1</v>
      </c>
      <c r="B130">
        <v>-64</v>
      </c>
      <c r="C130">
        <v>-49</v>
      </c>
      <c r="D130">
        <v>5</v>
      </c>
      <c r="E130">
        <v>45</v>
      </c>
      <c r="F130">
        <v>33</v>
      </c>
      <c r="G130">
        <v>-30</v>
      </c>
    </row>
    <row r="131" spans="1:7" x14ac:dyDescent="0.2">
      <c r="A131" t="s">
        <v>10</v>
      </c>
      <c r="B131">
        <v>91</v>
      </c>
      <c r="C131">
        <v>-237</v>
      </c>
      <c r="D131">
        <v>12</v>
      </c>
      <c r="E131">
        <v>43</v>
      </c>
      <c r="F131">
        <v>18</v>
      </c>
      <c r="G131">
        <v>-73</v>
      </c>
    </row>
    <row r="132" spans="1:7" x14ac:dyDescent="0.2">
      <c r="A132" t="s">
        <v>18</v>
      </c>
      <c r="B132">
        <v>-6</v>
      </c>
      <c r="C132">
        <v>-128</v>
      </c>
      <c r="D132">
        <v>17</v>
      </c>
      <c r="E132">
        <v>48</v>
      </c>
      <c r="F132">
        <v>33</v>
      </c>
      <c r="G132">
        <v>-36</v>
      </c>
    </row>
    <row r="134" spans="1:7" x14ac:dyDescent="0.2">
      <c r="B134" s="8" t="s">
        <v>71</v>
      </c>
    </row>
    <row r="135" spans="1:7" x14ac:dyDescent="0.2">
      <c r="B135" t="s">
        <v>48</v>
      </c>
      <c r="C135" t="s">
        <v>119</v>
      </c>
      <c r="D135" t="s">
        <v>50</v>
      </c>
      <c r="E135" t="s">
        <v>51</v>
      </c>
      <c r="F135" t="s">
        <v>52</v>
      </c>
      <c r="G135" t="s">
        <v>120</v>
      </c>
    </row>
    <row r="136" spans="1:7" x14ac:dyDescent="0.2">
      <c r="A136" t="s">
        <v>0</v>
      </c>
      <c r="B136" s="1">
        <v>3.5106088151233839E-2</v>
      </c>
      <c r="C136" s="1">
        <v>-9.156382784068956E-2</v>
      </c>
      <c r="D136" s="1">
        <v>7.8243288502631726E-3</v>
      </c>
      <c r="E136" s="1">
        <v>3.6088108432587564E-2</v>
      </c>
      <c r="F136" s="1">
        <v>1.2545302406605082E-2</v>
      </c>
      <c r="G136" s="1">
        <v>0.1266699159919234</v>
      </c>
    </row>
    <row r="137" spans="1:7" x14ac:dyDescent="0.2">
      <c r="A137" t="s">
        <v>1</v>
      </c>
      <c r="B137" s="1">
        <v>-2.6458314207327971E-2</v>
      </c>
      <c r="C137" s="1">
        <v>-1.7448092816040872E-2</v>
      </c>
      <c r="D137" s="1">
        <v>2.6628847800402688E-3</v>
      </c>
      <c r="E137" s="1">
        <v>2.3827029901403795E-2</v>
      </c>
      <c r="F137" s="1">
        <v>1.7416492341924758E-2</v>
      </c>
      <c r="G137" s="1">
        <v>-9.0102213912870988E-3</v>
      </c>
    </row>
    <row r="138" spans="1:7" x14ac:dyDescent="0.2">
      <c r="A138" t="s">
        <v>10</v>
      </c>
      <c r="B138" s="1">
        <v>7.2145752327530288E-2</v>
      </c>
      <c r="C138" s="1">
        <v>-0.11845863689027702</v>
      </c>
      <c r="D138" s="1">
        <v>7.5962039602698169E-3</v>
      </c>
      <c r="E138" s="1">
        <v>2.7253945459113086E-2</v>
      </c>
      <c r="F138" s="1">
        <v>1.1462735143363868E-2</v>
      </c>
      <c r="G138" s="1">
        <v>0.19060438921780731</v>
      </c>
    </row>
    <row r="139" spans="1:7" x14ac:dyDescent="0.2">
      <c r="A139" t="s">
        <v>18</v>
      </c>
      <c r="B139" s="1">
        <v>4.3127187864643868E-3</v>
      </c>
      <c r="C139" s="1">
        <v>-6.1908984830805092E-2</v>
      </c>
      <c r="D139" s="1">
        <v>9.9783297216202698E-3</v>
      </c>
      <c r="E139" s="1">
        <v>2.8196699449908314E-2</v>
      </c>
      <c r="F139" s="1">
        <v>1.9421236872812137E-2</v>
      </c>
      <c r="G139" s="1">
        <v>6.6221703617269478E-2</v>
      </c>
    </row>
    <row r="144" spans="1:7" x14ac:dyDescent="0.2">
      <c r="B144" s="8" t="s">
        <v>116</v>
      </c>
    </row>
    <row r="145" spans="1:7" x14ac:dyDescent="0.2">
      <c r="B145" t="s">
        <v>48</v>
      </c>
      <c r="C145" t="s">
        <v>49</v>
      </c>
      <c r="D145" t="s">
        <v>50</v>
      </c>
      <c r="E145" t="s">
        <v>51</v>
      </c>
      <c r="F145" t="s">
        <v>52</v>
      </c>
      <c r="G145" t="s">
        <v>57</v>
      </c>
    </row>
    <row r="146" spans="1:7" x14ac:dyDescent="0.2">
      <c r="A146" t="s">
        <v>281</v>
      </c>
      <c r="B146" t="s">
        <v>294</v>
      </c>
      <c r="C146" t="s">
        <v>295</v>
      </c>
      <c r="D146" t="s">
        <v>248</v>
      </c>
      <c r="E146" t="s">
        <v>296</v>
      </c>
      <c r="F146" t="s">
        <v>297</v>
      </c>
      <c r="G146">
        <v>1318</v>
      </c>
    </row>
    <row r="147" spans="1:7" x14ac:dyDescent="0.2">
      <c r="A147" t="s">
        <v>282</v>
      </c>
      <c r="B147" t="s">
        <v>298</v>
      </c>
      <c r="C147" t="s">
        <v>299</v>
      </c>
      <c r="D147" t="s">
        <v>300</v>
      </c>
      <c r="E147" t="s">
        <v>301</v>
      </c>
      <c r="F147" t="s">
        <v>302</v>
      </c>
      <c r="G147">
        <v>2218</v>
      </c>
    </row>
    <row r="148" spans="1:7" x14ac:dyDescent="0.2">
      <c r="A148" t="s">
        <v>283</v>
      </c>
      <c r="B148" t="s">
        <v>303</v>
      </c>
      <c r="C148" t="s">
        <v>304</v>
      </c>
      <c r="D148" t="s">
        <v>225</v>
      </c>
      <c r="E148" t="s">
        <v>305</v>
      </c>
      <c r="F148" t="s">
        <v>202</v>
      </c>
      <c r="G148">
        <v>1368</v>
      </c>
    </row>
    <row r="149" spans="1:7" x14ac:dyDescent="0.2">
      <c r="A149" t="s">
        <v>284</v>
      </c>
      <c r="B149" t="s">
        <v>306</v>
      </c>
      <c r="C149" t="s">
        <v>307</v>
      </c>
      <c r="D149" t="s">
        <v>308</v>
      </c>
      <c r="E149" t="s">
        <v>309</v>
      </c>
      <c r="F149" t="s">
        <v>310</v>
      </c>
      <c r="G149">
        <v>1604</v>
      </c>
    </row>
    <row r="150" spans="1:7" x14ac:dyDescent="0.2">
      <c r="A150" t="s">
        <v>285</v>
      </c>
      <c r="B150" t="s">
        <v>311</v>
      </c>
      <c r="C150" t="s">
        <v>312</v>
      </c>
      <c r="D150" t="s">
        <v>313</v>
      </c>
      <c r="E150" t="s">
        <v>314</v>
      </c>
      <c r="F150" t="s">
        <v>315</v>
      </c>
      <c r="G150">
        <v>687</v>
      </c>
    </row>
    <row r="151" spans="1:7" x14ac:dyDescent="0.2">
      <c r="A151" t="s">
        <v>286</v>
      </c>
      <c r="B151" t="s">
        <v>316</v>
      </c>
      <c r="C151" t="s">
        <v>317</v>
      </c>
      <c r="D151" t="s">
        <v>318</v>
      </c>
      <c r="E151" t="s">
        <v>319</v>
      </c>
      <c r="F151" t="s">
        <v>320</v>
      </c>
      <c r="G151">
        <v>696</v>
      </c>
    </row>
    <row r="152" spans="1:7" x14ac:dyDescent="0.2">
      <c r="A152" t="s">
        <v>287</v>
      </c>
      <c r="B152" t="s">
        <v>321</v>
      </c>
      <c r="C152" t="s">
        <v>322</v>
      </c>
      <c r="D152" t="s">
        <v>323</v>
      </c>
      <c r="E152" t="s">
        <v>324</v>
      </c>
      <c r="F152" t="s">
        <v>204</v>
      </c>
      <c r="G152">
        <v>1397</v>
      </c>
    </row>
    <row r="153" spans="1:7" x14ac:dyDescent="0.2">
      <c r="A153" t="s">
        <v>288</v>
      </c>
      <c r="B153" t="s">
        <v>325</v>
      </c>
      <c r="C153" t="s">
        <v>326</v>
      </c>
      <c r="D153" t="s">
        <v>313</v>
      </c>
      <c r="E153" t="s">
        <v>327</v>
      </c>
      <c r="F153" t="s">
        <v>328</v>
      </c>
      <c r="G153">
        <v>796</v>
      </c>
    </row>
    <row r="154" spans="1:7" x14ac:dyDescent="0.2">
      <c r="A154" t="s">
        <v>289</v>
      </c>
      <c r="B154" t="s">
        <v>329</v>
      </c>
      <c r="C154" t="s">
        <v>330</v>
      </c>
      <c r="D154" t="s">
        <v>235</v>
      </c>
      <c r="E154" t="s">
        <v>331</v>
      </c>
      <c r="F154" t="s">
        <v>332</v>
      </c>
      <c r="G154">
        <v>1475</v>
      </c>
    </row>
    <row r="155" spans="1:7" x14ac:dyDescent="0.2">
      <c r="A155" t="s">
        <v>290</v>
      </c>
      <c r="B155" t="s">
        <v>333</v>
      </c>
      <c r="C155" t="s">
        <v>334</v>
      </c>
      <c r="D155" t="s">
        <v>257</v>
      </c>
      <c r="E155" t="s">
        <v>335</v>
      </c>
      <c r="F155" t="s">
        <v>155</v>
      </c>
      <c r="G155">
        <v>1688</v>
      </c>
    </row>
    <row r="156" spans="1:7" x14ac:dyDescent="0.2">
      <c r="A156" t="s">
        <v>291</v>
      </c>
      <c r="B156" t="s">
        <v>336</v>
      </c>
      <c r="C156" t="s">
        <v>337</v>
      </c>
      <c r="D156" t="s">
        <v>257</v>
      </c>
      <c r="E156" t="s">
        <v>338</v>
      </c>
      <c r="F156" t="s">
        <v>339</v>
      </c>
      <c r="G156">
        <v>1884</v>
      </c>
    </row>
    <row r="157" spans="1:7" x14ac:dyDescent="0.2">
      <c r="A157" t="s">
        <v>292</v>
      </c>
      <c r="B157" t="s">
        <v>340</v>
      </c>
      <c r="C157" t="s">
        <v>341</v>
      </c>
      <c r="D157" t="s">
        <v>342</v>
      </c>
      <c r="E157" t="s">
        <v>343</v>
      </c>
      <c r="F157" t="s">
        <v>344</v>
      </c>
      <c r="G157">
        <v>360</v>
      </c>
    </row>
    <row r="158" spans="1:7" x14ac:dyDescent="0.2">
      <c r="A158" t="s">
        <v>293</v>
      </c>
      <c r="B158" t="s">
        <v>345</v>
      </c>
      <c r="C158" t="s">
        <v>346</v>
      </c>
      <c r="D158" t="s">
        <v>235</v>
      </c>
      <c r="E158" t="s">
        <v>347</v>
      </c>
      <c r="F158" t="s">
        <v>348</v>
      </c>
      <c r="G158">
        <v>1363</v>
      </c>
    </row>
    <row r="160" spans="1:7" x14ac:dyDescent="0.2">
      <c r="B160" s="8" t="s">
        <v>117</v>
      </c>
    </row>
    <row r="161" spans="1:7" x14ac:dyDescent="0.2">
      <c r="B161" t="s">
        <v>54</v>
      </c>
      <c r="C161" t="s">
        <v>55</v>
      </c>
      <c r="D161" t="s">
        <v>50</v>
      </c>
      <c r="E161" t="s">
        <v>51</v>
      </c>
      <c r="F161" t="s">
        <v>52</v>
      </c>
      <c r="G161" t="s">
        <v>57</v>
      </c>
    </row>
    <row r="162" spans="1:7" x14ac:dyDescent="0.2">
      <c r="A162" t="s">
        <v>281</v>
      </c>
      <c r="B162" t="s">
        <v>349</v>
      </c>
      <c r="C162" t="s">
        <v>350</v>
      </c>
      <c r="D162" t="s">
        <v>235</v>
      </c>
      <c r="E162" t="s">
        <v>351</v>
      </c>
      <c r="F162" t="s">
        <v>235</v>
      </c>
      <c r="G162">
        <v>1324</v>
      </c>
    </row>
    <row r="163" spans="1:7" x14ac:dyDescent="0.2">
      <c r="A163" t="s">
        <v>282</v>
      </c>
      <c r="B163" t="s">
        <v>352</v>
      </c>
      <c r="C163" t="s">
        <v>353</v>
      </c>
      <c r="D163" t="s">
        <v>158</v>
      </c>
      <c r="E163" t="s">
        <v>143</v>
      </c>
      <c r="F163" t="s">
        <v>160</v>
      </c>
      <c r="G163">
        <v>2048</v>
      </c>
    </row>
    <row r="164" spans="1:7" x14ac:dyDescent="0.2">
      <c r="A164" t="s">
        <v>283</v>
      </c>
      <c r="B164" t="s">
        <v>354</v>
      </c>
      <c r="C164" t="s">
        <v>355</v>
      </c>
      <c r="D164" t="s">
        <v>163</v>
      </c>
      <c r="E164" t="s">
        <v>356</v>
      </c>
      <c r="F164" t="s">
        <v>357</v>
      </c>
      <c r="G164">
        <v>1339</v>
      </c>
    </row>
    <row r="165" spans="1:7" x14ac:dyDescent="0.2">
      <c r="A165" t="s">
        <v>284</v>
      </c>
      <c r="B165" t="s">
        <v>358</v>
      </c>
      <c r="C165" t="s">
        <v>359</v>
      </c>
      <c r="D165" t="s">
        <v>212</v>
      </c>
      <c r="E165" t="s">
        <v>308</v>
      </c>
      <c r="F165" t="s">
        <v>183</v>
      </c>
      <c r="G165">
        <v>1574</v>
      </c>
    </row>
    <row r="166" spans="1:7" x14ac:dyDescent="0.2">
      <c r="A166" t="s">
        <v>285</v>
      </c>
      <c r="B166" t="s">
        <v>360</v>
      </c>
      <c r="C166" t="s">
        <v>361</v>
      </c>
      <c r="D166" t="s">
        <v>362</v>
      </c>
      <c r="E166" t="s">
        <v>318</v>
      </c>
      <c r="F166" t="s">
        <v>318</v>
      </c>
      <c r="G166">
        <v>712</v>
      </c>
    </row>
    <row r="167" spans="1:7" x14ac:dyDescent="0.2">
      <c r="A167" t="s">
        <v>286</v>
      </c>
      <c r="B167" t="s">
        <v>363</v>
      </c>
      <c r="C167" t="s">
        <v>364</v>
      </c>
      <c r="D167" t="s">
        <v>181</v>
      </c>
      <c r="E167" t="s">
        <v>318</v>
      </c>
      <c r="F167" t="s">
        <v>365</v>
      </c>
      <c r="G167">
        <v>689</v>
      </c>
    </row>
    <row r="168" spans="1:7" x14ac:dyDescent="0.2">
      <c r="A168" t="s">
        <v>287</v>
      </c>
      <c r="B168" t="s">
        <v>366</v>
      </c>
      <c r="C168" t="s">
        <v>367</v>
      </c>
      <c r="D168" t="s">
        <v>235</v>
      </c>
      <c r="E168" t="s">
        <v>235</v>
      </c>
      <c r="F168" t="s">
        <v>225</v>
      </c>
      <c r="G168">
        <v>1407</v>
      </c>
    </row>
    <row r="169" spans="1:7" x14ac:dyDescent="0.2">
      <c r="A169" t="s">
        <v>288</v>
      </c>
      <c r="B169" t="s">
        <v>368</v>
      </c>
      <c r="C169" t="s">
        <v>369</v>
      </c>
      <c r="D169" t="s">
        <v>370</v>
      </c>
      <c r="E169" t="s">
        <v>371</v>
      </c>
      <c r="F169" t="s">
        <v>370</v>
      </c>
      <c r="G169">
        <v>785</v>
      </c>
    </row>
    <row r="170" spans="1:7" x14ac:dyDescent="0.2">
      <c r="A170" t="s">
        <v>289</v>
      </c>
      <c r="B170" t="s">
        <v>372</v>
      </c>
      <c r="C170" t="s">
        <v>373</v>
      </c>
      <c r="D170" t="s">
        <v>163</v>
      </c>
      <c r="E170" t="s">
        <v>308</v>
      </c>
      <c r="F170" t="s">
        <v>357</v>
      </c>
      <c r="G170">
        <v>1509</v>
      </c>
    </row>
    <row r="171" spans="1:7" x14ac:dyDescent="0.2">
      <c r="A171" t="s">
        <v>290</v>
      </c>
      <c r="B171" t="s">
        <v>374</v>
      </c>
      <c r="C171" t="s">
        <v>375</v>
      </c>
      <c r="D171" t="s">
        <v>163</v>
      </c>
      <c r="E171" t="s">
        <v>182</v>
      </c>
      <c r="F171" t="s">
        <v>153</v>
      </c>
      <c r="G171">
        <v>1613</v>
      </c>
    </row>
    <row r="172" spans="1:7" x14ac:dyDescent="0.2">
      <c r="A172" t="s">
        <v>291</v>
      </c>
      <c r="B172" t="s">
        <v>376</v>
      </c>
      <c r="C172" t="s">
        <v>377</v>
      </c>
      <c r="D172" t="s">
        <v>222</v>
      </c>
      <c r="E172" t="s">
        <v>378</v>
      </c>
      <c r="F172" t="s">
        <v>148</v>
      </c>
      <c r="G172">
        <v>1873</v>
      </c>
    </row>
    <row r="173" spans="1:7" x14ac:dyDescent="0.2">
      <c r="A173" t="s">
        <v>292</v>
      </c>
      <c r="B173" t="s">
        <v>379</v>
      </c>
      <c r="C173" t="s">
        <v>380</v>
      </c>
      <c r="D173" t="s">
        <v>381</v>
      </c>
      <c r="E173" t="s">
        <v>342</v>
      </c>
      <c r="F173" t="s">
        <v>382</v>
      </c>
      <c r="G173">
        <v>359</v>
      </c>
    </row>
    <row r="174" spans="1:7" x14ac:dyDescent="0.2">
      <c r="A174" t="s">
        <v>293</v>
      </c>
      <c r="B174" t="s">
        <v>383</v>
      </c>
      <c r="C174" t="s">
        <v>384</v>
      </c>
      <c r="D174" t="s">
        <v>235</v>
      </c>
      <c r="E174" t="s">
        <v>385</v>
      </c>
      <c r="F174" t="s">
        <v>235</v>
      </c>
      <c r="G174">
        <v>1425</v>
      </c>
    </row>
    <row r="176" spans="1:7" x14ac:dyDescent="0.2">
      <c r="B176" s="8" t="s">
        <v>118</v>
      </c>
    </row>
    <row r="177" spans="1:7" x14ac:dyDescent="0.2">
      <c r="B177" t="s">
        <v>48</v>
      </c>
      <c r="C177" t="s">
        <v>49</v>
      </c>
      <c r="D177" t="s">
        <v>50</v>
      </c>
      <c r="E177" t="s">
        <v>51</v>
      </c>
      <c r="F177" t="s">
        <v>52</v>
      </c>
      <c r="G177" t="s">
        <v>57</v>
      </c>
    </row>
    <row r="178" spans="1:7" x14ac:dyDescent="0.2">
      <c r="A178" t="s">
        <v>281</v>
      </c>
      <c r="B178">
        <v>124</v>
      </c>
      <c r="C178">
        <v>-190</v>
      </c>
      <c r="D178">
        <v>-2</v>
      </c>
      <c r="E178">
        <v>42</v>
      </c>
      <c r="F178">
        <v>20</v>
      </c>
      <c r="G178">
        <v>-6</v>
      </c>
    </row>
    <row r="179" spans="1:7" x14ac:dyDescent="0.2">
      <c r="A179" t="s">
        <v>282</v>
      </c>
      <c r="B179">
        <v>185</v>
      </c>
      <c r="C179">
        <v>-125</v>
      </c>
      <c r="D179">
        <v>3</v>
      </c>
      <c r="E179">
        <v>81</v>
      </c>
      <c r="F179">
        <v>26</v>
      </c>
      <c r="G179">
        <v>170</v>
      </c>
    </row>
    <row r="180" spans="1:7" x14ac:dyDescent="0.2">
      <c r="A180" t="s">
        <v>283</v>
      </c>
      <c r="B180">
        <v>177</v>
      </c>
      <c r="C180">
        <v>-202</v>
      </c>
      <c r="D180">
        <v>4</v>
      </c>
      <c r="E180">
        <v>46</v>
      </c>
      <c r="F180">
        <v>4</v>
      </c>
      <c r="G180">
        <v>29</v>
      </c>
    </row>
    <row r="181" spans="1:7" x14ac:dyDescent="0.2">
      <c r="A181" t="s">
        <v>284</v>
      </c>
      <c r="B181">
        <v>92</v>
      </c>
      <c r="C181">
        <v>-148</v>
      </c>
      <c r="D181">
        <v>6</v>
      </c>
      <c r="E181">
        <v>51</v>
      </c>
      <c r="F181">
        <v>29</v>
      </c>
      <c r="G181">
        <v>30</v>
      </c>
    </row>
    <row r="182" spans="1:7" x14ac:dyDescent="0.2">
      <c r="A182" t="s">
        <v>285</v>
      </c>
      <c r="B182">
        <v>68</v>
      </c>
      <c r="C182">
        <v>-116</v>
      </c>
      <c r="D182">
        <v>3</v>
      </c>
      <c r="E182">
        <v>9</v>
      </c>
      <c r="F182">
        <v>11</v>
      </c>
      <c r="G182">
        <v>-25</v>
      </c>
    </row>
    <row r="183" spans="1:7" x14ac:dyDescent="0.2">
      <c r="A183" t="s">
        <v>286</v>
      </c>
      <c r="B183">
        <v>25</v>
      </c>
      <c r="C183">
        <v>-58</v>
      </c>
      <c r="D183">
        <v>3</v>
      </c>
      <c r="E183">
        <v>32</v>
      </c>
      <c r="F183">
        <v>5</v>
      </c>
      <c r="G183">
        <v>7</v>
      </c>
    </row>
    <row r="184" spans="1:7" x14ac:dyDescent="0.2">
      <c r="A184" t="s">
        <v>287</v>
      </c>
      <c r="B184">
        <v>92</v>
      </c>
      <c r="C184">
        <v>-165</v>
      </c>
      <c r="D184">
        <v>1</v>
      </c>
      <c r="E184">
        <v>40</v>
      </c>
      <c r="F184">
        <v>22</v>
      </c>
      <c r="G184">
        <v>-10</v>
      </c>
    </row>
    <row r="185" spans="1:7" x14ac:dyDescent="0.2">
      <c r="A185" t="s">
        <v>288</v>
      </c>
      <c r="B185">
        <v>131</v>
      </c>
      <c r="C185">
        <v>-159</v>
      </c>
      <c r="D185">
        <v>1</v>
      </c>
      <c r="E185">
        <v>32</v>
      </c>
      <c r="F185">
        <v>6</v>
      </c>
      <c r="G185">
        <v>11</v>
      </c>
    </row>
    <row r="186" spans="1:7" x14ac:dyDescent="0.2">
      <c r="A186" t="s">
        <v>289</v>
      </c>
      <c r="B186">
        <v>172</v>
      </c>
      <c r="C186">
        <v>-267</v>
      </c>
      <c r="D186">
        <v>2</v>
      </c>
      <c r="E186">
        <v>41</v>
      </c>
      <c r="F186">
        <v>18</v>
      </c>
      <c r="G186">
        <v>-34</v>
      </c>
    </row>
    <row r="187" spans="1:7" x14ac:dyDescent="0.2">
      <c r="A187" t="s">
        <v>290</v>
      </c>
      <c r="B187">
        <v>243</v>
      </c>
      <c r="C187">
        <v>-255</v>
      </c>
      <c r="D187">
        <v>7</v>
      </c>
      <c r="E187">
        <v>60</v>
      </c>
      <c r="F187">
        <v>20</v>
      </c>
      <c r="G187">
        <v>75</v>
      </c>
    </row>
    <row r="188" spans="1:7" x14ac:dyDescent="0.2">
      <c r="A188" t="s">
        <v>291</v>
      </c>
      <c r="B188">
        <v>203</v>
      </c>
      <c r="C188">
        <v>-254</v>
      </c>
      <c r="D188">
        <v>3</v>
      </c>
      <c r="E188">
        <v>38</v>
      </c>
      <c r="F188">
        <v>21</v>
      </c>
      <c r="G188">
        <v>11</v>
      </c>
    </row>
    <row r="189" spans="1:7" x14ac:dyDescent="0.2">
      <c r="A189" t="s">
        <v>292</v>
      </c>
      <c r="B189">
        <v>75</v>
      </c>
      <c r="C189">
        <v>-89</v>
      </c>
      <c r="D189">
        <v>1</v>
      </c>
      <c r="E189">
        <v>12</v>
      </c>
      <c r="F189">
        <v>2</v>
      </c>
      <c r="G189">
        <v>1</v>
      </c>
    </row>
    <row r="190" spans="1:7" x14ac:dyDescent="0.2">
      <c r="A190" t="s">
        <v>293</v>
      </c>
      <c r="B190">
        <v>12</v>
      </c>
      <c r="C190">
        <v>-135</v>
      </c>
      <c r="D190">
        <v>0</v>
      </c>
      <c r="E190">
        <v>45</v>
      </c>
      <c r="F190">
        <v>16</v>
      </c>
      <c r="G190">
        <v>-62</v>
      </c>
    </row>
    <row r="192" spans="1:7" x14ac:dyDescent="0.2">
      <c r="B192" s="8" t="s">
        <v>71</v>
      </c>
    </row>
    <row r="193" spans="1:7" x14ac:dyDescent="0.2">
      <c r="B193" t="s">
        <v>48</v>
      </c>
      <c r="C193" t="s">
        <v>119</v>
      </c>
      <c r="D193" t="s">
        <v>50</v>
      </c>
      <c r="E193" t="s">
        <v>51</v>
      </c>
      <c r="F193" t="s">
        <v>52</v>
      </c>
      <c r="G193" t="s">
        <v>120</v>
      </c>
    </row>
    <row r="194" spans="1:7" x14ac:dyDescent="0.2">
      <c r="A194" t="s">
        <v>281</v>
      </c>
      <c r="B194" s="9">
        <v>9.5997093463042471E-2</v>
      </c>
      <c r="C194" s="9">
        <v>-0.14159969559297481</v>
      </c>
      <c r="D194" s="9">
        <v>-1.5036973534009691E-3</v>
      </c>
      <c r="E194" s="9">
        <v>3.1918039325353351E-2</v>
      </c>
      <c r="F194" s="9">
        <v>1.5188260157979912E-2</v>
      </c>
      <c r="G194" s="9">
        <v>0.23759678905601728</v>
      </c>
    </row>
    <row r="195" spans="1:7" x14ac:dyDescent="0.2">
      <c r="A195" t="s">
        <v>282</v>
      </c>
      <c r="B195" s="9">
        <v>4.2578213057935077E-2</v>
      </c>
      <c r="C195" s="9">
        <v>-9.1161977288097384E-2</v>
      </c>
      <c r="D195" s="9">
        <v>1.2028713931469793E-3</v>
      </c>
      <c r="E195" s="9">
        <v>3.6070291366095582E-2</v>
      </c>
      <c r="F195" s="9">
        <v>1.1310601470919748E-2</v>
      </c>
      <c r="G195" s="9">
        <v>0.13374019034603246</v>
      </c>
    </row>
    <row r="196" spans="1:7" x14ac:dyDescent="0.2">
      <c r="A196" t="s">
        <v>283</v>
      </c>
      <c r="B196" s="9">
        <v>0.1174645912765484</v>
      </c>
      <c r="C196" s="9">
        <v>-0.15662163873712159</v>
      </c>
      <c r="D196" s="9">
        <v>2.8923129331918291E-3</v>
      </c>
      <c r="E196" s="9">
        <v>3.3499076294170822E-2</v>
      </c>
      <c r="F196" s="9">
        <v>2.7656582332106086E-3</v>
      </c>
      <c r="G196" s="9">
        <v>0.27408623001367</v>
      </c>
    </row>
    <row r="197" spans="1:7" x14ac:dyDescent="0.2">
      <c r="A197" t="s">
        <v>284</v>
      </c>
      <c r="B197" s="9">
        <v>4.7743569918913042E-2</v>
      </c>
      <c r="C197" s="9">
        <v>-0.10113376026262172</v>
      </c>
      <c r="D197" s="9">
        <v>3.7050005228352247E-3</v>
      </c>
      <c r="E197" s="9">
        <v>3.1688567653293705E-2</v>
      </c>
      <c r="F197" s="9">
        <v>1.799662216757978E-2</v>
      </c>
      <c r="G197" s="9">
        <v>0.14887733018153476</v>
      </c>
    </row>
    <row r="198" spans="1:7" x14ac:dyDescent="0.2">
      <c r="A198" t="s">
        <v>285</v>
      </c>
      <c r="B198" s="9">
        <v>0.1166650311564692</v>
      </c>
      <c r="C198" s="9">
        <v>-0.1505528024467232</v>
      </c>
      <c r="D198" s="9">
        <v>4.3668122270742356E-3</v>
      </c>
      <c r="E198" s="9">
        <v>1.3304875455898469E-2</v>
      </c>
      <c r="F198" s="9">
        <v>1.621608360728129E-2</v>
      </c>
      <c r="G198" s="9">
        <v>0.2672178336031924</v>
      </c>
    </row>
    <row r="199" spans="1:7" x14ac:dyDescent="0.2">
      <c r="A199" t="s">
        <v>286</v>
      </c>
      <c r="B199" s="9">
        <v>3.0241229167709327E-2</v>
      </c>
      <c r="C199" s="9">
        <v>-8.7551924328111708E-2</v>
      </c>
      <c r="D199" s="9">
        <v>4.295747626912233E-3</v>
      </c>
      <c r="E199" s="9">
        <v>4.5918622691556978E-2</v>
      </c>
      <c r="F199" s="9">
        <v>7.0963248419331718E-3</v>
      </c>
      <c r="G199" s="9">
        <v>0.11779315349582103</v>
      </c>
    </row>
    <row r="200" spans="1:7" x14ac:dyDescent="0.2">
      <c r="A200" t="s">
        <v>287</v>
      </c>
      <c r="B200" s="9">
        <v>6.9915276872616228E-2</v>
      </c>
      <c r="C200" s="9">
        <v>-0.11508313835261774</v>
      </c>
      <c r="D200" s="9">
        <v>7.3616985122449937E-4</v>
      </c>
      <c r="E200" s="9">
        <v>2.8653134776063439E-2</v>
      </c>
      <c r="F200" s="9">
        <v>1.5778556852713628E-2</v>
      </c>
      <c r="G200" s="9">
        <v>0.18499841522523397</v>
      </c>
    </row>
    <row r="201" spans="1:7" x14ac:dyDescent="0.2">
      <c r="A201" t="s">
        <v>288</v>
      </c>
      <c r="B201" s="9">
        <v>0.15909803796050315</v>
      </c>
      <c r="C201" s="9">
        <v>-0.20791697340204202</v>
      </c>
      <c r="D201" s="9">
        <v>1.2210735204685849E-3</v>
      </c>
      <c r="E201" s="9">
        <v>4.0095381365425856E-2</v>
      </c>
      <c r="F201" s="9">
        <v>7.5024805556444651E-3</v>
      </c>
      <c r="G201" s="9">
        <v>0.36701501136254516</v>
      </c>
    </row>
    <row r="202" spans="1:7" x14ac:dyDescent="0.2">
      <c r="A202" t="s">
        <v>289</v>
      </c>
      <c r="B202" s="9">
        <v>0.12621850816007907</v>
      </c>
      <c r="C202" s="9">
        <v>-0.16789522750502639</v>
      </c>
      <c r="D202" s="9">
        <v>1.386483359728634E-3</v>
      </c>
      <c r="E202" s="9">
        <v>2.7934090373016141E-2</v>
      </c>
      <c r="F202" s="9">
        <v>1.2356145612202491E-2</v>
      </c>
      <c r="G202" s="9">
        <v>0.29411373566510546</v>
      </c>
    </row>
    <row r="203" spans="1:7" x14ac:dyDescent="0.2">
      <c r="A203" t="s">
        <v>290</v>
      </c>
      <c r="B203" s="9">
        <v>0.12368368087488213</v>
      </c>
      <c r="C203" s="9">
        <v>-0.17439759301645691</v>
      </c>
      <c r="D203" s="9">
        <v>4.0918279500386382E-3</v>
      </c>
      <c r="E203" s="9">
        <v>3.5186929068616077E-2</v>
      </c>
      <c r="F203" s="9">
        <v>1.1435155122920112E-2</v>
      </c>
      <c r="G203" s="9">
        <v>0.29808127389133904</v>
      </c>
    </row>
    <row r="204" spans="1:7" x14ac:dyDescent="0.2">
      <c r="A204" t="s">
        <v>291</v>
      </c>
      <c r="B204" s="9">
        <v>0.10511537855524306</v>
      </c>
      <c r="C204" s="9">
        <v>-0.13792744815984886</v>
      </c>
      <c r="D204" s="9">
        <v>1.5736530855842835E-3</v>
      </c>
      <c r="E204" s="9">
        <v>2.012309237425795E-2</v>
      </c>
      <c r="F204" s="9">
        <v>1.1115324144763614E-2</v>
      </c>
      <c r="G204" s="9">
        <v>0.24304282671509192</v>
      </c>
    </row>
    <row r="205" spans="1:7" x14ac:dyDescent="0.2">
      <c r="A205" t="s">
        <v>292</v>
      </c>
      <c r="B205" s="9">
        <v>0.20724233983286905</v>
      </c>
      <c r="C205" s="9">
        <v>-0.2488471061590839</v>
      </c>
      <c r="D205" s="9">
        <v>2.7700402352212939E-3</v>
      </c>
      <c r="E205" s="9">
        <v>3.3317858248220367E-2</v>
      </c>
      <c r="F205" s="9">
        <v>5.516867842773136E-3</v>
      </c>
      <c r="G205" s="9">
        <v>0.45608944599195295</v>
      </c>
    </row>
    <row r="206" spans="1:7" x14ac:dyDescent="0.2">
      <c r="A206" t="s">
        <v>293</v>
      </c>
      <c r="B206" s="9">
        <v>3.3543138844911224E-2</v>
      </c>
      <c r="C206" s="9">
        <v>-7.8935784067652615E-2</v>
      </c>
      <c r="D206" s="9">
        <v>1.2768531747564104E-4</v>
      </c>
      <c r="E206" s="9">
        <v>3.3398463142448931E-2</v>
      </c>
      <c r="F206" s="9">
        <v>1.18664967628168E-2</v>
      </c>
      <c r="G206" s="9">
        <v>0.11247892291256384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57"/>
  <sheetViews>
    <sheetView workbookViewId="0">
      <selection activeCell="C2" sqref="C2:H3"/>
    </sheetView>
  </sheetViews>
  <sheetFormatPr baseColWidth="10" defaultRowHeight="16" x14ac:dyDescent="0.2"/>
  <cols>
    <col min="1" max="1" width="25.83203125" customWidth="1"/>
    <col min="2" max="2" width="21.1640625" customWidth="1"/>
    <col min="3" max="16" width="10.83203125" customWidth="1"/>
  </cols>
  <sheetData>
    <row r="2" spans="1:46" x14ac:dyDescent="0.2">
      <c r="C2" t="s">
        <v>58</v>
      </c>
      <c r="J2" t="s">
        <v>59</v>
      </c>
      <c r="Q2" t="s">
        <v>60</v>
      </c>
      <c r="X2" t="s">
        <v>61</v>
      </c>
      <c r="AD2" t="s">
        <v>62</v>
      </c>
      <c r="AJ2" t="s">
        <v>63</v>
      </c>
    </row>
    <row r="3" spans="1:46" x14ac:dyDescent="0.2">
      <c r="C3" t="s">
        <v>48</v>
      </c>
      <c r="D3" t="s">
        <v>49</v>
      </c>
      <c r="E3" t="s">
        <v>50</v>
      </c>
      <c r="F3" t="s">
        <v>51</v>
      </c>
      <c r="G3" t="s">
        <v>52</v>
      </c>
      <c r="H3" t="s">
        <v>57</v>
      </c>
      <c r="J3" t="s">
        <v>54</v>
      </c>
      <c r="K3" t="s">
        <v>55</v>
      </c>
      <c r="L3" t="s">
        <v>50</v>
      </c>
      <c r="M3" t="s">
        <v>51</v>
      </c>
      <c r="N3" t="s">
        <v>52</v>
      </c>
      <c r="O3" t="s">
        <v>57</v>
      </c>
      <c r="Q3" t="s">
        <v>48</v>
      </c>
      <c r="R3" t="s">
        <v>49</v>
      </c>
      <c r="S3" t="s">
        <v>50</v>
      </c>
      <c r="T3" t="s">
        <v>51</v>
      </c>
      <c r="U3" t="s">
        <v>52</v>
      </c>
      <c r="V3" t="s">
        <v>57</v>
      </c>
      <c r="X3" t="s">
        <v>48</v>
      </c>
      <c r="Y3" t="s">
        <v>49</v>
      </c>
      <c r="Z3" t="s">
        <v>50</v>
      </c>
      <c r="AA3" t="s">
        <v>51</v>
      </c>
      <c r="AB3" t="s">
        <v>52</v>
      </c>
      <c r="AD3" t="s">
        <v>54</v>
      </c>
      <c r="AE3" t="s">
        <v>55</v>
      </c>
      <c r="AF3" t="s">
        <v>50</v>
      </c>
      <c r="AG3" t="s">
        <v>51</v>
      </c>
      <c r="AH3" t="s">
        <v>52</v>
      </c>
      <c r="AJ3" t="s">
        <v>48</v>
      </c>
      <c r="AK3" t="s">
        <v>49</v>
      </c>
      <c r="AL3" t="s">
        <v>50</v>
      </c>
      <c r="AM3" t="s">
        <v>51</v>
      </c>
      <c r="AN3" t="s">
        <v>52</v>
      </c>
      <c r="AP3" t="s">
        <v>64</v>
      </c>
      <c r="AR3" t="s">
        <v>73</v>
      </c>
    </row>
    <row r="4" spans="1:46" x14ac:dyDescent="0.2">
      <c r="A4" t="s">
        <v>0</v>
      </c>
      <c r="B4" t="s">
        <v>33</v>
      </c>
      <c r="C4">
        <v>952</v>
      </c>
      <c r="D4">
        <v>836</v>
      </c>
      <c r="E4">
        <v>16</v>
      </c>
      <c r="F4">
        <v>86</v>
      </c>
      <c r="G4">
        <v>29</v>
      </c>
      <c r="H4">
        <f>SUM(C4:G4)</f>
        <v>1919</v>
      </c>
      <c r="J4">
        <v>898</v>
      </c>
      <c r="K4">
        <v>1027</v>
      </c>
      <c r="L4">
        <v>1</v>
      </c>
      <c r="M4">
        <v>17</v>
      </c>
      <c r="N4">
        <v>5</v>
      </c>
      <c r="O4">
        <f>SUM(J4:N4)</f>
        <v>1948</v>
      </c>
      <c r="Q4">
        <f t="shared" ref="Q4:V19" si="0">C4-J4</f>
        <v>54</v>
      </c>
      <c r="R4">
        <f t="shared" si="0"/>
        <v>-191</v>
      </c>
      <c r="S4">
        <f t="shared" si="0"/>
        <v>15</v>
      </c>
      <c r="T4">
        <f t="shared" si="0"/>
        <v>69</v>
      </c>
      <c r="U4">
        <f t="shared" si="0"/>
        <v>24</v>
      </c>
      <c r="V4">
        <f t="shared" si="0"/>
        <v>-29</v>
      </c>
      <c r="X4" s="1">
        <v>0.49609171443460137</v>
      </c>
      <c r="Y4" s="1">
        <f>D4/H4</f>
        <v>0.43564356435643564</v>
      </c>
      <c r="Z4" s="1">
        <f>E4/H4</f>
        <v>8.3376758728504422E-3</v>
      </c>
      <c r="AA4" s="1">
        <f>F4/H4</f>
        <v>4.4815007816571134E-2</v>
      </c>
      <c r="AB4" s="1">
        <f>G4/H4</f>
        <v>1.5112037519541427E-2</v>
      </c>
      <c r="AD4" s="1">
        <f>J4/O4</f>
        <v>0.46098562628336753</v>
      </c>
      <c r="AE4" s="1">
        <f>K4/O4</f>
        <v>0.5272073921971252</v>
      </c>
      <c r="AF4" s="1">
        <f>L4/O4</f>
        <v>5.1334702258726901E-4</v>
      </c>
      <c r="AG4" s="1">
        <f>M4/O4</f>
        <v>8.7268993839835721E-3</v>
      </c>
      <c r="AH4" s="1">
        <f>N4/O4</f>
        <v>2.5667351129363448E-3</v>
      </c>
      <c r="AJ4" s="2">
        <f>X4-AD4</f>
        <v>3.5106088151233839E-2</v>
      </c>
      <c r="AK4" s="2">
        <f t="shared" ref="AK4:AN19" si="1">Y4-AE4</f>
        <v>-9.156382784068956E-2</v>
      </c>
      <c r="AL4" s="2">
        <f t="shared" si="1"/>
        <v>7.8243288502631726E-3</v>
      </c>
      <c r="AM4" s="2">
        <f t="shared" si="1"/>
        <v>3.6088108432587564E-2</v>
      </c>
      <c r="AN4" s="2">
        <f t="shared" si="1"/>
        <v>1.2545302406605082E-2</v>
      </c>
      <c r="AP4" s="2">
        <f>AJ4-AK4</f>
        <v>0.1266699159919234</v>
      </c>
      <c r="AQ4" t="s">
        <v>67</v>
      </c>
      <c r="AR4" t="s">
        <v>75</v>
      </c>
      <c r="AT4" s="7" t="str">
        <f>(C4&amp;" ("&amp;X4&amp;"%)")</f>
        <v>952 (0.496091714434601%)</v>
      </c>
    </row>
    <row r="5" spans="1:46" x14ac:dyDescent="0.2">
      <c r="A5" t="s">
        <v>1</v>
      </c>
      <c r="B5" t="s">
        <v>33</v>
      </c>
      <c r="C5">
        <v>818</v>
      </c>
      <c r="D5">
        <v>970</v>
      </c>
      <c r="E5">
        <v>9</v>
      </c>
      <c r="F5">
        <v>64</v>
      </c>
      <c r="G5">
        <v>40</v>
      </c>
      <c r="H5">
        <f t="shared" ref="H5:H38" si="2">SUM(C5:G5)</f>
        <v>1901</v>
      </c>
      <c r="J5">
        <v>882</v>
      </c>
      <c r="K5">
        <v>1019</v>
      </c>
      <c r="L5">
        <v>4</v>
      </c>
      <c r="M5">
        <v>19</v>
      </c>
      <c r="N5">
        <v>7</v>
      </c>
      <c r="O5">
        <f t="shared" ref="O5:O38" si="3">SUM(J5:N5)</f>
        <v>1931</v>
      </c>
      <c r="Q5">
        <f t="shared" si="0"/>
        <v>-64</v>
      </c>
      <c r="R5">
        <f t="shared" si="0"/>
        <v>-49</v>
      </c>
      <c r="S5">
        <f t="shared" si="0"/>
        <v>5</v>
      </c>
      <c r="T5">
        <f t="shared" si="0"/>
        <v>45</v>
      </c>
      <c r="U5">
        <f t="shared" si="0"/>
        <v>33</v>
      </c>
      <c r="V5">
        <f t="shared" si="0"/>
        <v>-30</v>
      </c>
      <c r="X5" s="1">
        <f t="shared" ref="X5:X39" si="4">C5/H5</f>
        <v>0.43029984218832196</v>
      </c>
      <c r="Y5" s="1">
        <f t="shared" ref="Y5:Y39" si="5">D5/H5</f>
        <v>0.51025775907417148</v>
      </c>
      <c r="Z5" s="1">
        <f t="shared" ref="Z5:Z39" si="6">E5/H5</f>
        <v>4.7343503419253023E-3</v>
      </c>
      <c r="AA5" s="1">
        <f t="shared" ref="AA5:AA39" si="7">F5/H5</f>
        <v>3.3666491320357705E-2</v>
      </c>
      <c r="AB5" s="1">
        <f t="shared" ref="AB5:AB39" si="8">G5/H5</f>
        <v>2.1041557075223566E-2</v>
      </c>
      <c r="AD5" s="1">
        <f t="shared" ref="AD5:AD39" si="9">J5/O5</f>
        <v>0.45675815639564993</v>
      </c>
      <c r="AE5" s="1">
        <f t="shared" ref="AE5:AE39" si="10">K5/O5</f>
        <v>0.52770585189021235</v>
      </c>
      <c r="AF5" s="1">
        <f t="shared" ref="AF5:AF39" si="11">L5/O5</f>
        <v>2.0714655618850335E-3</v>
      </c>
      <c r="AG5" s="1">
        <f t="shared" ref="AG5:AG39" si="12">M5/O5</f>
        <v>9.8394614189539105E-3</v>
      </c>
      <c r="AH5" s="1">
        <f t="shared" ref="AH5:AH39" si="13">N5/O5</f>
        <v>3.6250647332988087E-3</v>
      </c>
      <c r="AJ5" s="2">
        <f t="shared" ref="AJ5:AN26" si="14">X5-AD5</f>
        <v>-2.6458314207327971E-2</v>
      </c>
      <c r="AK5" s="2">
        <f t="shared" si="1"/>
        <v>-1.7448092816040872E-2</v>
      </c>
      <c r="AL5" s="2">
        <f t="shared" si="1"/>
        <v>2.6628847800402688E-3</v>
      </c>
      <c r="AM5" s="2">
        <f t="shared" si="1"/>
        <v>2.3827029901403795E-2</v>
      </c>
      <c r="AN5" s="2">
        <f t="shared" si="1"/>
        <v>1.7416492341924758E-2</v>
      </c>
      <c r="AP5" s="2">
        <f t="shared" ref="AP5:AP39" si="15">AJ5-AK5</f>
        <v>-9.0102213912870988E-3</v>
      </c>
      <c r="AR5" t="s">
        <v>75</v>
      </c>
    </row>
    <row r="6" spans="1:46" x14ac:dyDescent="0.2">
      <c r="A6" t="s">
        <v>2</v>
      </c>
      <c r="B6" t="s">
        <v>33</v>
      </c>
      <c r="C6">
        <v>450</v>
      </c>
      <c r="D6">
        <v>585</v>
      </c>
      <c r="E6">
        <v>13</v>
      </c>
      <c r="F6">
        <v>52</v>
      </c>
      <c r="G6">
        <v>20</v>
      </c>
      <c r="H6">
        <f t="shared" si="2"/>
        <v>1120</v>
      </c>
      <c r="J6">
        <v>462</v>
      </c>
      <c r="K6">
        <v>710</v>
      </c>
      <c r="L6">
        <v>2</v>
      </c>
      <c r="M6">
        <v>7</v>
      </c>
      <c r="N6">
        <v>8</v>
      </c>
      <c r="O6">
        <f t="shared" si="3"/>
        <v>1189</v>
      </c>
      <c r="Q6">
        <f t="shared" si="0"/>
        <v>-12</v>
      </c>
      <c r="R6">
        <f t="shared" si="0"/>
        <v>-125</v>
      </c>
      <c r="S6">
        <f t="shared" si="0"/>
        <v>11</v>
      </c>
      <c r="T6">
        <f t="shared" si="0"/>
        <v>45</v>
      </c>
      <c r="U6">
        <f t="shared" si="0"/>
        <v>12</v>
      </c>
      <c r="V6">
        <f t="shared" si="0"/>
        <v>-69</v>
      </c>
      <c r="X6" s="1">
        <f t="shared" si="4"/>
        <v>0.4017857142857143</v>
      </c>
      <c r="Y6" s="1">
        <f t="shared" si="5"/>
        <v>0.5223214285714286</v>
      </c>
      <c r="Z6" s="1">
        <f t="shared" si="6"/>
        <v>1.1607142857142858E-2</v>
      </c>
      <c r="AA6" s="1">
        <f t="shared" si="7"/>
        <v>4.642857142857143E-2</v>
      </c>
      <c r="AB6" s="1">
        <f t="shared" si="8"/>
        <v>1.7857142857142856E-2</v>
      </c>
      <c r="AD6" s="1">
        <f t="shared" si="9"/>
        <v>0.38856181665264927</v>
      </c>
      <c r="AE6" s="1">
        <f t="shared" si="10"/>
        <v>0.5971404541631623</v>
      </c>
      <c r="AF6" s="1">
        <f t="shared" si="11"/>
        <v>1.6820857863751051E-3</v>
      </c>
      <c r="AG6" s="1">
        <f t="shared" si="12"/>
        <v>5.8873002523128683E-3</v>
      </c>
      <c r="AH6" s="1">
        <f t="shared" si="13"/>
        <v>6.7283431455004202E-3</v>
      </c>
      <c r="AJ6" s="2">
        <f t="shared" si="14"/>
        <v>1.3223897633065029E-2</v>
      </c>
      <c r="AK6" s="2">
        <f t="shared" si="1"/>
        <v>-7.4819025591733701E-2</v>
      </c>
      <c r="AL6" s="2">
        <f t="shared" si="1"/>
        <v>9.9250570707677521E-3</v>
      </c>
      <c r="AM6" s="2">
        <f t="shared" si="1"/>
        <v>4.054127117625856E-2</v>
      </c>
      <c r="AN6" s="2">
        <f t="shared" si="1"/>
        <v>1.1128799711642436E-2</v>
      </c>
      <c r="AP6" s="2">
        <f t="shared" si="15"/>
        <v>8.804292322479873E-2</v>
      </c>
      <c r="AR6" t="s">
        <v>77</v>
      </c>
    </row>
    <row r="7" spans="1:46" x14ac:dyDescent="0.2">
      <c r="A7" t="s">
        <v>56</v>
      </c>
      <c r="B7" t="s">
        <v>33</v>
      </c>
      <c r="C7">
        <v>925</v>
      </c>
      <c r="D7">
        <v>1050</v>
      </c>
      <c r="E7">
        <v>12</v>
      </c>
      <c r="F7">
        <v>73</v>
      </c>
      <c r="G7">
        <v>35</v>
      </c>
      <c r="H7">
        <f t="shared" si="2"/>
        <v>2095</v>
      </c>
      <c r="J7">
        <v>894</v>
      </c>
      <c r="K7">
        <v>1082</v>
      </c>
      <c r="L7">
        <v>4</v>
      </c>
      <c r="M7">
        <v>17</v>
      </c>
      <c r="N7">
        <v>11</v>
      </c>
      <c r="O7">
        <f t="shared" si="3"/>
        <v>2008</v>
      </c>
      <c r="Q7">
        <f t="shared" si="0"/>
        <v>31</v>
      </c>
      <c r="R7">
        <f t="shared" si="0"/>
        <v>-32</v>
      </c>
      <c r="S7">
        <f t="shared" si="0"/>
        <v>8</v>
      </c>
      <c r="T7">
        <f t="shared" si="0"/>
        <v>56</v>
      </c>
      <c r="U7">
        <f t="shared" si="0"/>
        <v>24</v>
      </c>
      <c r="V7">
        <f t="shared" si="0"/>
        <v>87</v>
      </c>
      <c r="X7" s="1">
        <f t="shared" si="4"/>
        <v>0.441527446300716</v>
      </c>
      <c r="Y7" s="1">
        <f t="shared" si="5"/>
        <v>0.50119331742243434</v>
      </c>
      <c r="Z7" s="1">
        <f t="shared" si="6"/>
        <v>5.7279236276849641E-3</v>
      </c>
      <c r="AA7" s="1">
        <f t="shared" si="7"/>
        <v>3.484486873508353E-2</v>
      </c>
      <c r="AB7" s="1">
        <f t="shared" si="8"/>
        <v>1.6706443914081145E-2</v>
      </c>
      <c r="AD7" s="1">
        <f t="shared" si="9"/>
        <v>0.44521912350597609</v>
      </c>
      <c r="AE7" s="1">
        <f t="shared" si="10"/>
        <v>0.53884462151394419</v>
      </c>
      <c r="AF7" s="1">
        <f t="shared" si="11"/>
        <v>1.9920318725099601E-3</v>
      </c>
      <c r="AG7" s="1">
        <f t="shared" si="12"/>
        <v>8.4661354581673301E-3</v>
      </c>
      <c r="AH7" s="1">
        <f t="shared" si="13"/>
        <v>5.4780876494023908E-3</v>
      </c>
      <c r="AJ7" s="2">
        <f t="shared" si="14"/>
        <v>-3.691677205260091E-3</v>
      </c>
      <c r="AK7" s="2">
        <f t="shared" si="1"/>
        <v>-3.7651304091509852E-2</v>
      </c>
      <c r="AL7" s="2">
        <f t="shared" si="1"/>
        <v>3.735891755175004E-3</v>
      </c>
      <c r="AM7" s="2">
        <f t="shared" si="1"/>
        <v>2.63787332769162E-2</v>
      </c>
      <c r="AN7" s="2">
        <f t="shared" si="1"/>
        <v>1.1228356264678755E-2</v>
      </c>
      <c r="AP7" s="2">
        <f t="shared" si="15"/>
        <v>3.3959626886249761E-2</v>
      </c>
      <c r="AR7" t="s">
        <v>76</v>
      </c>
    </row>
    <row r="8" spans="1:46" x14ac:dyDescent="0.2">
      <c r="A8" t="s">
        <v>3</v>
      </c>
      <c r="B8" t="s">
        <v>33</v>
      </c>
      <c r="C8">
        <v>811</v>
      </c>
      <c r="D8">
        <v>923</v>
      </c>
      <c r="E8">
        <v>10</v>
      </c>
      <c r="F8">
        <v>86</v>
      </c>
      <c r="G8">
        <v>40</v>
      </c>
      <c r="H8">
        <f t="shared" si="2"/>
        <v>1870</v>
      </c>
      <c r="J8">
        <v>760</v>
      </c>
      <c r="K8">
        <v>1106</v>
      </c>
      <c r="L8">
        <v>2</v>
      </c>
      <c r="M8">
        <v>14</v>
      </c>
      <c r="N8">
        <v>17</v>
      </c>
      <c r="O8">
        <f t="shared" si="3"/>
        <v>1899</v>
      </c>
      <c r="Q8">
        <f t="shared" si="0"/>
        <v>51</v>
      </c>
      <c r="R8">
        <f t="shared" si="0"/>
        <v>-183</v>
      </c>
      <c r="S8">
        <f t="shared" si="0"/>
        <v>8</v>
      </c>
      <c r="T8">
        <f t="shared" si="0"/>
        <v>72</v>
      </c>
      <c r="U8">
        <f t="shared" si="0"/>
        <v>23</v>
      </c>
      <c r="V8">
        <f t="shared" si="0"/>
        <v>-29</v>
      </c>
      <c r="X8" s="1">
        <f t="shared" si="4"/>
        <v>0.43368983957219254</v>
      </c>
      <c r="Y8" s="1">
        <f t="shared" si="5"/>
        <v>0.49358288770053477</v>
      </c>
      <c r="Z8" s="1">
        <f t="shared" si="6"/>
        <v>5.3475935828877002E-3</v>
      </c>
      <c r="AA8" s="1">
        <f t="shared" si="7"/>
        <v>4.5989304812834225E-2</v>
      </c>
      <c r="AB8" s="1">
        <f t="shared" si="8"/>
        <v>2.1390374331550801E-2</v>
      </c>
      <c r="AD8" s="1">
        <f t="shared" si="9"/>
        <v>0.4002106371774618</v>
      </c>
      <c r="AE8" s="1">
        <f t="shared" si="10"/>
        <v>0.5824117956819379</v>
      </c>
      <c r="AF8" s="1">
        <f t="shared" si="11"/>
        <v>1.05318588730911E-3</v>
      </c>
      <c r="AG8" s="1">
        <f t="shared" si="12"/>
        <v>7.37230121116377E-3</v>
      </c>
      <c r="AH8" s="1">
        <f t="shared" si="13"/>
        <v>8.9520800421274346E-3</v>
      </c>
      <c r="AJ8" s="2">
        <f t="shared" si="14"/>
        <v>3.3479202394730734E-2</v>
      </c>
      <c r="AK8" s="2">
        <f t="shared" si="1"/>
        <v>-8.8828907981403138E-2</v>
      </c>
      <c r="AL8" s="2">
        <f t="shared" si="1"/>
        <v>4.2944076955785905E-3</v>
      </c>
      <c r="AM8" s="2">
        <f t="shared" si="1"/>
        <v>3.8617003601670453E-2</v>
      </c>
      <c r="AN8" s="2">
        <f t="shared" si="1"/>
        <v>1.2438294289423366E-2</v>
      </c>
      <c r="AP8" s="2">
        <f t="shared" si="15"/>
        <v>0.12230811037613387</v>
      </c>
      <c r="AR8" t="s">
        <v>76</v>
      </c>
    </row>
    <row r="9" spans="1:46" x14ac:dyDescent="0.2">
      <c r="A9" t="s">
        <v>4</v>
      </c>
      <c r="B9" t="s">
        <v>33</v>
      </c>
      <c r="C9">
        <v>731</v>
      </c>
      <c r="D9">
        <v>809</v>
      </c>
      <c r="E9">
        <v>15</v>
      </c>
      <c r="F9">
        <v>68</v>
      </c>
      <c r="G9">
        <v>35</v>
      </c>
      <c r="H9">
        <f t="shared" si="2"/>
        <v>1658</v>
      </c>
      <c r="J9">
        <v>729</v>
      </c>
      <c r="K9">
        <v>872</v>
      </c>
      <c r="L9">
        <v>4</v>
      </c>
      <c r="M9">
        <v>17</v>
      </c>
      <c r="N9">
        <v>10</v>
      </c>
      <c r="O9">
        <f t="shared" si="3"/>
        <v>1632</v>
      </c>
      <c r="Q9">
        <f t="shared" si="0"/>
        <v>2</v>
      </c>
      <c r="R9">
        <f t="shared" si="0"/>
        <v>-63</v>
      </c>
      <c r="S9">
        <f t="shared" si="0"/>
        <v>11</v>
      </c>
      <c r="T9">
        <f t="shared" si="0"/>
        <v>51</v>
      </c>
      <c r="U9">
        <f t="shared" si="0"/>
        <v>25</v>
      </c>
      <c r="V9">
        <f t="shared" si="0"/>
        <v>26</v>
      </c>
      <c r="X9" s="1">
        <f t="shared" si="4"/>
        <v>0.44089264173703258</v>
      </c>
      <c r="Y9" s="1">
        <f t="shared" si="5"/>
        <v>0.48793727382388419</v>
      </c>
      <c r="Z9" s="1">
        <f t="shared" si="6"/>
        <v>9.0470446320868522E-3</v>
      </c>
      <c r="AA9" s="1">
        <f t="shared" si="7"/>
        <v>4.1013268998793727E-2</v>
      </c>
      <c r="AB9" s="1">
        <f t="shared" si="8"/>
        <v>2.1109770808202654E-2</v>
      </c>
      <c r="AD9" s="1">
        <f t="shared" si="9"/>
        <v>0.44669117647058826</v>
      </c>
      <c r="AE9" s="1">
        <f t="shared" si="10"/>
        <v>0.53431372549019607</v>
      </c>
      <c r="AF9" s="1">
        <f t="shared" si="11"/>
        <v>2.4509803921568627E-3</v>
      </c>
      <c r="AG9" s="1">
        <f t="shared" si="12"/>
        <v>1.0416666666666666E-2</v>
      </c>
      <c r="AH9" s="1">
        <f t="shared" si="13"/>
        <v>6.1274509803921568E-3</v>
      </c>
      <c r="AJ9" s="2">
        <f t="shared" si="14"/>
        <v>-5.7985347335556825E-3</v>
      </c>
      <c r="AK9" s="2">
        <f t="shared" si="1"/>
        <v>-4.637645166631188E-2</v>
      </c>
      <c r="AL9" s="2">
        <f t="shared" si="1"/>
        <v>6.5960642399299895E-3</v>
      </c>
      <c r="AM9" s="2">
        <f t="shared" si="1"/>
        <v>3.0596602332127062E-2</v>
      </c>
      <c r="AN9" s="2">
        <f t="shared" si="1"/>
        <v>1.4982319827810498E-2</v>
      </c>
      <c r="AP9" s="2">
        <f t="shared" si="15"/>
        <v>4.0577916932756197E-2</v>
      </c>
      <c r="AR9" t="s">
        <v>76</v>
      </c>
    </row>
    <row r="10" spans="1:46" x14ac:dyDescent="0.2">
      <c r="A10" t="s">
        <v>5</v>
      </c>
      <c r="B10" t="s">
        <v>33</v>
      </c>
      <c r="C10">
        <v>742</v>
      </c>
      <c r="D10">
        <v>1029</v>
      </c>
      <c r="E10">
        <v>15</v>
      </c>
      <c r="F10">
        <v>57</v>
      </c>
      <c r="G10">
        <v>42</v>
      </c>
      <c r="H10">
        <f t="shared" si="2"/>
        <v>1885</v>
      </c>
      <c r="J10">
        <v>783</v>
      </c>
      <c r="K10">
        <v>1262</v>
      </c>
      <c r="L10">
        <v>5</v>
      </c>
      <c r="M10">
        <v>14</v>
      </c>
      <c r="N10">
        <v>13</v>
      </c>
      <c r="O10">
        <f t="shared" si="3"/>
        <v>2077</v>
      </c>
      <c r="Q10">
        <f t="shared" si="0"/>
        <v>-41</v>
      </c>
      <c r="R10">
        <f t="shared" si="0"/>
        <v>-233</v>
      </c>
      <c r="S10">
        <f t="shared" si="0"/>
        <v>10</v>
      </c>
      <c r="T10">
        <f t="shared" si="0"/>
        <v>43</v>
      </c>
      <c r="U10">
        <f t="shared" si="0"/>
        <v>29</v>
      </c>
      <c r="V10">
        <f t="shared" si="0"/>
        <v>-192</v>
      </c>
      <c r="X10" s="1">
        <f t="shared" si="4"/>
        <v>0.39363395225464193</v>
      </c>
      <c r="Y10" s="1">
        <f t="shared" si="5"/>
        <v>0.54588859416445623</v>
      </c>
      <c r="Z10" s="1">
        <f t="shared" si="6"/>
        <v>7.9575596816976128E-3</v>
      </c>
      <c r="AA10" s="1">
        <f t="shared" si="7"/>
        <v>3.0238726790450927E-2</v>
      </c>
      <c r="AB10" s="1">
        <f t="shared" si="8"/>
        <v>2.2281167108753316E-2</v>
      </c>
      <c r="AD10" s="1">
        <f t="shared" si="9"/>
        <v>0.37698603755416465</v>
      </c>
      <c r="AE10" s="1">
        <f t="shared" si="10"/>
        <v>0.60760712566201247</v>
      </c>
      <c r="AF10" s="1">
        <f t="shared" si="11"/>
        <v>2.4073182474723159E-3</v>
      </c>
      <c r="AG10" s="1">
        <f t="shared" si="12"/>
        <v>6.7404910929224843E-3</v>
      </c>
      <c r="AH10" s="1">
        <f t="shared" si="13"/>
        <v>6.2590274434280212E-3</v>
      </c>
      <c r="AJ10" s="2">
        <f t="shared" si="14"/>
        <v>1.6647914700477273E-2</v>
      </c>
      <c r="AK10" s="2">
        <f t="shared" si="1"/>
        <v>-6.1718531497556239E-2</v>
      </c>
      <c r="AL10" s="2">
        <f t="shared" si="1"/>
        <v>5.5502414342252972E-3</v>
      </c>
      <c r="AM10" s="2">
        <f t="shared" si="1"/>
        <v>2.3498235697528444E-2</v>
      </c>
      <c r="AN10" s="2">
        <f t="shared" si="1"/>
        <v>1.6022139665325296E-2</v>
      </c>
      <c r="AP10" s="2">
        <f t="shared" si="15"/>
        <v>7.8366446198033513E-2</v>
      </c>
      <c r="AR10" t="s">
        <v>77</v>
      </c>
    </row>
    <row r="11" spans="1:46" x14ac:dyDescent="0.2">
      <c r="A11" t="s">
        <v>6</v>
      </c>
      <c r="B11" t="s">
        <v>33</v>
      </c>
      <c r="C11">
        <v>514</v>
      </c>
      <c r="D11">
        <v>571</v>
      </c>
      <c r="E11">
        <v>6</v>
      </c>
      <c r="F11">
        <v>54</v>
      </c>
      <c r="G11">
        <v>36</v>
      </c>
      <c r="H11">
        <f t="shared" si="2"/>
        <v>1181</v>
      </c>
      <c r="J11">
        <v>480</v>
      </c>
      <c r="K11">
        <v>731</v>
      </c>
      <c r="L11">
        <v>3</v>
      </c>
      <c r="M11">
        <v>7</v>
      </c>
      <c r="N11">
        <v>10</v>
      </c>
      <c r="O11">
        <f t="shared" si="3"/>
        <v>1231</v>
      </c>
      <c r="Q11">
        <f t="shared" si="0"/>
        <v>34</v>
      </c>
      <c r="R11">
        <f t="shared" si="0"/>
        <v>-160</v>
      </c>
      <c r="S11">
        <f t="shared" si="0"/>
        <v>3</v>
      </c>
      <c r="T11">
        <f t="shared" si="0"/>
        <v>47</v>
      </c>
      <c r="U11">
        <f t="shared" si="0"/>
        <v>26</v>
      </c>
      <c r="V11">
        <f t="shared" si="0"/>
        <v>-50</v>
      </c>
      <c r="X11" s="1">
        <f t="shared" si="4"/>
        <v>0.43522438611346315</v>
      </c>
      <c r="Y11" s="1">
        <f t="shared" si="5"/>
        <v>0.48348856900931414</v>
      </c>
      <c r="Z11" s="1">
        <f t="shared" si="6"/>
        <v>5.0804403048264179E-3</v>
      </c>
      <c r="AA11" s="1">
        <f t="shared" si="7"/>
        <v>4.5723962743437763E-2</v>
      </c>
      <c r="AB11" s="1">
        <f t="shared" si="8"/>
        <v>3.0482641828958511E-2</v>
      </c>
      <c r="AD11" s="1">
        <f t="shared" si="9"/>
        <v>0.38992688870836717</v>
      </c>
      <c r="AE11" s="1">
        <f t="shared" si="10"/>
        <v>0.59382615759545088</v>
      </c>
      <c r="AF11" s="1">
        <f t="shared" si="11"/>
        <v>2.437043054427295E-3</v>
      </c>
      <c r="AG11" s="1">
        <f t="shared" si="12"/>
        <v>5.686433793663688E-3</v>
      </c>
      <c r="AH11" s="1">
        <f t="shared" si="13"/>
        <v>8.1234768480909821E-3</v>
      </c>
      <c r="AJ11" s="2">
        <f t="shared" si="14"/>
        <v>4.5297497405095977E-2</v>
      </c>
      <c r="AK11" s="2">
        <f t="shared" si="1"/>
        <v>-0.11033758858613674</v>
      </c>
      <c r="AL11" s="2">
        <f t="shared" si="1"/>
        <v>2.6433972503991229E-3</v>
      </c>
      <c r="AM11" s="2">
        <f t="shared" si="1"/>
        <v>4.0037528949774075E-2</v>
      </c>
      <c r="AN11" s="2">
        <f t="shared" si="1"/>
        <v>2.2359164980867527E-2</v>
      </c>
      <c r="AP11" s="2">
        <f t="shared" si="15"/>
        <v>0.15563508599123271</v>
      </c>
      <c r="AR11" t="s">
        <v>77</v>
      </c>
    </row>
    <row r="12" spans="1:46" x14ac:dyDescent="0.2">
      <c r="A12" t="s">
        <v>7</v>
      </c>
      <c r="B12" t="s">
        <v>33</v>
      </c>
      <c r="C12">
        <v>528</v>
      </c>
      <c r="D12">
        <v>744</v>
      </c>
      <c r="E12">
        <v>24</v>
      </c>
      <c r="F12">
        <v>77</v>
      </c>
      <c r="G12">
        <v>40</v>
      </c>
      <c r="H12">
        <f t="shared" si="2"/>
        <v>1413</v>
      </c>
      <c r="J12">
        <v>663</v>
      </c>
      <c r="K12">
        <v>966</v>
      </c>
      <c r="L12">
        <v>4</v>
      </c>
      <c r="M12">
        <v>24</v>
      </c>
      <c r="N12">
        <v>10</v>
      </c>
      <c r="O12">
        <f t="shared" si="3"/>
        <v>1667</v>
      </c>
      <c r="Q12">
        <f t="shared" si="0"/>
        <v>-135</v>
      </c>
      <c r="R12">
        <f t="shared" si="0"/>
        <v>-222</v>
      </c>
      <c r="S12">
        <f t="shared" si="0"/>
        <v>20</v>
      </c>
      <c r="T12">
        <f t="shared" si="0"/>
        <v>53</v>
      </c>
      <c r="U12">
        <f t="shared" si="0"/>
        <v>30</v>
      </c>
      <c r="V12">
        <f t="shared" si="0"/>
        <v>-254</v>
      </c>
      <c r="W12">
        <f>R12/K12</f>
        <v>-0.22981366459627328</v>
      </c>
      <c r="X12" s="1">
        <f t="shared" si="4"/>
        <v>0.37367303609341823</v>
      </c>
      <c r="Y12" s="1">
        <f t="shared" si="5"/>
        <v>0.52653927813163481</v>
      </c>
      <c r="Z12" s="1">
        <f t="shared" si="6"/>
        <v>1.6985138004246284E-2</v>
      </c>
      <c r="AA12" s="1">
        <f t="shared" si="7"/>
        <v>5.449398443029016E-2</v>
      </c>
      <c r="AB12" s="1">
        <f t="shared" si="8"/>
        <v>2.8308563340410473E-2</v>
      </c>
      <c r="AD12" s="1">
        <f t="shared" si="9"/>
        <v>0.39772045590881822</v>
      </c>
      <c r="AE12" s="1">
        <f t="shared" si="10"/>
        <v>0.57948410317936416</v>
      </c>
      <c r="AF12" s="1">
        <f t="shared" si="11"/>
        <v>2.3995200959808036E-3</v>
      </c>
      <c r="AG12" s="1">
        <f t="shared" si="12"/>
        <v>1.4397120575884824E-2</v>
      </c>
      <c r="AH12" s="1">
        <f t="shared" si="13"/>
        <v>5.99880023995201E-3</v>
      </c>
      <c r="AJ12" s="2">
        <f t="shared" si="14"/>
        <v>-2.4047419815399984E-2</v>
      </c>
      <c r="AK12" s="2">
        <f t="shared" si="1"/>
        <v>-5.2944825047729349E-2</v>
      </c>
      <c r="AL12" s="2">
        <f t="shared" si="1"/>
        <v>1.4585617908265481E-2</v>
      </c>
      <c r="AM12" s="2">
        <f t="shared" si="1"/>
        <v>4.0096863854405335E-2</v>
      </c>
      <c r="AN12" s="2">
        <f t="shared" si="1"/>
        <v>2.2309763100458464E-2</v>
      </c>
      <c r="AP12" s="2">
        <f t="shared" si="15"/>
        <v>2.8897405232329365E-2</v>
      </c>
      <c r="AQ12" t="s">
        <v>66</v>
      </c>
      <c r="AR12" t="s">
        <v>74</v>
      </c>
    </row>
    <row r="13" spans="1:46" x14ac:dyDescent="0.2">
      <c r="A13" t="s">
        <v>8</v>
      </c>
      <c r="B13" t="s">
        <v>33</v>
      </c>
      <c r="C13">
        <v>667</v>
      </c>
      <c r="D13">
        <v>907</v>
      </c>
      <c r="E13">
        <v>20</v>
      </c>
      <c r="F13">
        <v>86</v>
      </c>
      <c r="G13">
        <v>49</v>
      </c>
      <c r="H13">
        <f t="shared" si="2"/>
        <v>1729</v>
      </c>
      <c r="J13">
        <v>641</v>
      </c>
      <c r="K13">
        <v>1279</v>
      </c>
      <c r="L13">
        <v>8</v>
      </c>
      <c r="M13">
        <v>21</v>
      </c>
      <c r="N13">
        <v>6</v>
      </c>
      <c r="O13">
        <f t="shared" si="3"/>
        <v>1955</v>
      </c>
      <c r="Q13">
        <f t="shared" si="0"/>
        <v>26</v>
      </c>
      <c r="R13">
        <f t="shared" si="0"/>
        <v>-372</v>
      </c>
      <c r="S13">
        <f t="shared" si="0"/>
        <v>12</v>
      </c>
      <c r="T13">
        <f t="shared" si="0"/>
        <v>65</v>
      </c>
      <c r="U13">
        <f t="shared" si="0"/>
        <v>43</v>
      </c>
      <c r="V13">
        <f t="shared" si="0"/>
        <v>-226</v>
      </c>
      <c r="W13">
        <f t="shared" ref="W13:W16" si="16">R13/K13</f>
        <v>-0.29085222830336199</v>
      </c>
      <c r="X13" s="1">
        <f t="shared" si="4"/>
        <v>0.38577212261422789</v>
      </c>
      <c r="Y13" s="1">
        <f t="shared" si="5"/>
        <v>0.52458068247541934</v>
      </c>
      <c r="Z13" s="1">
        <f t="shared" si="6"/>
        <v>1.156737998843262E-2</v>
      </c>
      <c r="AA13" s="1">
        <f t="shared" si="7"/>
        <v>4.9739733950260268E-2</v>
      </c>
      <c r="AB13" s="1">
        <f t="shared" si="8"/>
        <v>2.8340080971659919E-2</v>
      </c>
      <c r="AD13" s="1">
        <f t="shared" si="9"/>
        <v>0.3278772378516624</v>
      </c>
      <c r="AE13" s="1">
        <f t="shared" si="10"/>
        <v>0.65421994884910484</v>
      </c>
      <c r="AF13" s="1">
        <f t="shared" si="11"/>
        <v>4.0920716112531966E-3</v>
      </c>
      <c r="AG13" s="1">
        <f t="shared" si="12"/>
        <v>1.0741687979539642E-2</v>
      </c>
      <c r="AH13" s="1">
        <f t="shared" si="13"/>
        <v>3.0690537084398979E-3</v>
      </c>
      <c r="AJ13" s="2">
        <f t="shared" si="14"/>
        <v>5.7894884762565491E-2</v>
      </c>
      <c r="AK13" s="2">
        <f t="shared" si="1"/>
        <v>-0.1296392663736855</v>
      </c>
      <c r="AL13" s="2">
        <f t="shared" si="1"/>
        <v>7.4753083771794231E-3</v>
      </c>
      <c r="AM13" s="2">
        <f t="shared" si="1"/>
        <v>3.8998045970720624E-2</v>
      </c>
      <c r="AN13" s="2">
        <f t="shared" si="1"/>
        <v>2.527102726322002E-2</v>
      </c>
      <c r="AP13" s="2">
        <f t="shared" si="15"/>
        <v>0.18753415113625099</v>
      </c>
      <c r="AQ13" t="s">
        <v>65</v>
      </c>
      <c r="AR13" t="s">
        <v>74</v>
      </c>
    </row>
    <row r="14" spans="1:46" x14ac:dyDescent="0.2">
      <c r="A14" t="s">
        <v>9</v>
      </c>
      <c r="B14" t="s">
        <v>33</v>
      </c>
      <c r="C14">
        <v>563</v>
      </c>
      <c r="D14">
        <v>716</v>
      </c>
      <c r="E14">
        <v>14</v>
      </c>
      <c r="F14">
        <v>60</v>
      </c>
      <c r="G14">
        <v>28</v>
      </c>
      <c r="H14">
        <f t="shared" si="2"/>
        <v>1381</v>
      </c>
      <c r="J14">
        <v>482</v>
      </c>
      <c r="K14">
        <v>995</v>
      </c>
      <c r="L14">
        <v>6</v>
      </c>
      <c r="M14">
        <v>11</v>
      </c>
      <c r="N14">
        <v>7</v>
      </c>
      <c r="O14">
        <f t="shared" si="3"/>
        <v>1501</v>
      </c>
      <c r="Q14">
        <f t="shared" si="0"/>
        <v>81</v>
      </c>
      <c r="R14">
        <f t="shared" si="0"/>
        <v>-279</v>
      </c>
      <c r="S14">
        <f t="shared" si="0"/>
        <v>8</v>
      </c>
      <c r="T14">
        <f t="shared" si="0"/>
        <v>49</v>
      </c>
      <c r="U14">
        <f t="shared" si="0"/>
        <v>21</v>
      </c>
      <c r="V14">
        <f t="shared" si="0"/>
        <v>-120</v>
      </c>
      <c r="W14">
        <f t="shared" si="16"/>
        <v>-0.28040201005025128</v>
      </c>
      <c r="X14" s="1">
        <f t="shared" si="4"/>
        <v>0.40767559739319331</v>
      </c>
      <c r="Y14" s="1">
        <f t="shared" si="5"/>
        <v>0.5184648805213613</v>
      </c>
      <c r="Z14" s="1">
        <f t="shared" si="6"/>
        <v>1.0137581462708182E-2</v>
      </c>
      <c r="AA14" s="1">
        <f t="shared" si="7"/>
        <v>4.3446777697320783E-2</v>
      </c>
      <c r="AB14" s="1">
        <f t="shared" si="8"/>
        <v>2.0275162925416364E-2</v>
      </c>
      <c r="AD14" s="1">
        <f t="shared" si="9"/>
        <v>0.32111925383077949</v>
      </c>
      <c r="AE14" s="1">
        <f t="shared" si="10"/>
        <v>0.66289140572951366</v>
      </c>
      <c r="AF14" s="1">
        <f t="shared" si="11"/>
        <v>3.9973351099267156E-3</v>
      </c>
      <c r="AG14" s="1">
        <f t="shared" si="12"/>
        <v>7.3284477015323115E-3</v>
      </c>
      <c r="AH14" s="1">
        <f t="shared" si="13"/>
        <v>4.6635576282478344E-3</v>
      </c>
      <c r="AJ14" s="2">
        <f t="shared" si="14"/>
        <v>8.6556343562413818E-2</v>
      </c>
      <c r="AK14" s="2">
        <f t="shared" si="1"/>
        <v>-0.14442652520815236</v>
      </c>
      <c r="AL14" s="2">
        <f t="shared" si="1"/>
        <v>6.1402463527814666E-3</v>
      </c>
      <c r="AM14" s="2">
        <f t="shared" si="1"/>
        <v>3.611832999578847E-2</v>
      </c>
      <c r="AN14" s="2">
        <f t="shared" si="1"/>
        <v>1.561160529716853E-2</v>
      </c>
      <c r="AP14" s="2">
        <f t="shared" si="15"/>
        <v>0.23098286877056617</v>
      </c>
      <c r="AR14" t="s">
        <v>52</v>
      </c>
    </row>
    <row r="15" spans="1:46" x14ac:dyDescent="0.2">
      <c r="A15" t="s">
        <v>10</v>
      </c>
      <c r="B15" t="s">
        <v>33</v>
      </c>
      <c r="C15">
        <v>645</v>
      </c>
      <c r="D15">
        <v>857</v>
      </c>
      <c r="E15">
        <v>15</v>
      </c>
      <c r="F15">
        <v>55</v>
      </c>
      <c r="G15">
        <v>25</v>
      </c>
      <c r="H15">
        <f t="shared" si="2"/>
        <v>1597</v>
      </c>
      <c r="J15">
        <v>554</v>
      </c>
      <c r="K15">
        <v>1094</v>
      </c>
      <c r="L15">
        <v>3</v>
      </c>
      <c r="M15">
        <v>12</v>
      </c>
      <c r="N15">
        <v>7</v>
      </c>
      <c r="O15">
        <f t="shared" si="3"/>
        <v>1670</v>
      </c>
      <c r="Q15">
        <f t="shared" si="0"/>
        <v>91</v>
      </c>
      <c r="R15">
        <f t="shared" si="0"/>
        <v>-237</v>
      </c>
      <c r="S15">
        <f t="shared" si="0"/>
        <v>12</v>
      </c>
      <c r="T15">
        <f t="shared" si="0"/>
        <v>43</v>
      </c>
      <c r="U15">
        <f t="shared" si="0"/>
        <v>18</v>
      </c>
      <c r="V15">
        <f t="shared" si="0"/>
        <v>-73</v>
      </c>
      <c r="W15">
        <f t="shared" si="16"/>
        <v>-0.21663619744058502</v>
      </c>
      <c r="X15" s="1">
        <f t="shared" si="4"/>
        <v>0.40388227927363807</v>
      </c>
      <c r="Y15" s="1">
        <f t="shared" si="5"/>
        <v>0.5366311834690044</v>
      </c>
      <c r="Z15" s="1">
        <f t="shared" si="6"/>
        <v>9.3926111458985592E-3</v>
      </c>
      <c r="AA15" s="1">
        <f t="shared" si="7"/>
        <v>3.4439574201628055E-2</v>
      </c>
      <c r="AB15" s="1">
        <f t="shared" si="8"/>
        <v>1.5654351909830933E-2</v>
      </c>
      <c r="AD15" s="1">
        <f t="shared" si="9"/>
        <v>0.33173652694610778</v>
      </c>
      <c r="AE15" s="1">
        <f t="shared" si="10"/>
        <v>0.65508982035928143</v>
      </c>
      <c r="AF15" s="1">
        <f t="shared" si="11"/>
        <v>1.7964071856287425E-3</v>
      </c>
      <c r="AG15" s="1">
        <f t="shared" si="12"/>
        <v>7.18562874251497E-3</v>
      </c>
      <c r="AH15" s="1">
        <f t="shared" si="13"/>
        <v>4.1916167664670656E-3</v>
      </c>
      <c r="AJ15" s="2">
        <f t="shared" si="14"/>
        <v>7.2145752327530288E-2</v>
      </c>
      <c r="AK15" s="2">
        <f t="shared" si="1"/>
        <v>-0.11845863689027702</v>
      </c>
      <c r="AL15" s="2">
        <f t="shared" si="1"/>
        <v>7.5962039602698169E-3</v>
      </c>
      <c r="AM15" s="2">
        <f t="shared" si="1"/>
        <v>2.7253945459113086E-2</v>
      </c>
      <c r="AN15" s="2">
        <f t="shared" si="1"/>
        <v>1.1462735143363868E-2</v>
      </c>
      <c r="AP15" s="2">
        <f t="shared" si="15"/>
        <v>0.19060438921780731</v>
      </c>
      <c r="AR15" t="s">
        <v>76</v>
      </c>
    </row>
    <row r="16" spans="1:46" x14ac:dyDescent="0.2">
      <c r="A16" t="s">
        <v>12</v>
      </c>
      <c r="B16" t="s">
        <v>33</v>
      </c>
      <c r="C16">
        <v>467</v>
      </c>
      <c r="D16">
        <v>545</v>
      </c>
      <c r="E16">
        <v>11</v>
      </c>
      <c r="F16">
        <v>37</v>
      </c>
      <c r="G16">
        <v>20</v>
      </c>
      <c r="H16">
        <f t="shared" si="2"/>
        <v>1080</v>
      </c>
      <c r="J16">
        <v>362</v>
      </c>
      <c r="K16">
        <v>881</v>
      </c>
      <c r="L16">
        <v>1</v>
      </c>
      <c r="M16">
        <v>14</v>
      </c>
      <c r="N16">
        <v>10</v>
      </c>
      <c r="O16">
        <f t="shared" si="3"/>
        <v>1268</v>
      </c>
      <c r="Q16">
        <f t="shared" si="0"/>
        <v>105</v>
      </c>
      <c r="R16">
        <f t="shared" si="0"/>
        <v>-336</v>
      </c>
      <c r="S16">
        <f t="shared" si="0"/>
        <v>10</v>
      </c>
      <c r="T16">
        <f t="shared" si="0"/>
        <v>23</v>
      </c>
      <c r="U16">
        <f t="shared" si="0"/>
        <v>10</v>
      </c>
      <c r="V16">
        <f t="shared" si="0"/>
        <v>-188</v>
      </c>
      <c r="W16">
        <f t="shared" si="16"/>
        <v>-0.38138479001135073</v>
      </c>
      <c r="X16" s="1">
        <f t="shared" si="4"/>
        <v>0.43240740740740741</v>
      </c>
      <c r="Y16" s="1">
        <f t="shared" si="5"/>
        <v>0.50462962962962965</v>
      </c>
      <c r="Z16" s="1">
        <f t="shared" si="6"/>
        <v>1.0185185185185186E-2</v>
      </c>
      <c r="AA16" s="1">
        <f t="shared" si="7"/>
        <v>3.425925925925926E-2</v>
      </c>
      <c r="AB16" s="1">
        <f t="shared" si="8"/>
        <v>1.8518518518518517E-2</v>
      </c>
      <c r="AD16" s="1">
        <f t="shared" si="9"/>
        <v>0.28548895899053628</v>
      </c>
      <c r="AE16" s="1">
        <f t="shared" si="10"/>
        <v>0.69479495268138802</v>
      </c>
      <c r="AF16" s="1">
        <f t="shared" si="11"/>
        <v>7.8864353312302837E-4</v>
      </c>
      <c r="AG16" s="1">
        <f t="shared" si="12"/>
        <v>1.1041009463722398E-2</v>
      </c>
      <c r="AH16" s="1">
        <f t="shared" si="13"/>
        <v>7.8864353312302835E-3</v>
      </c>
      <c r="AJ16" s="2">
        <f t="shared" si="14"/>
        <v>0.14691844841687113</v>
      </c>
      <c r="AK16" s="2">
        <f t="shared" si="1"/>
        <v>-0.19016532305175837</v>
      </c>
      <c r="AL16" s="2">
        <f t="shared" si="1"/>
        <v>9.3965416520621573E-3</v>
      </c>
      <c r="AM16" s="2">
        <f t="shared" si="1"/>
        <v>2.3218249795536862E-2</v>
      </c>
      <c r="AN16" s="2">
        <f t="shared" si="1"/>
        <v>1.0632083187288234E-2</v>
      </c>
      <c r="AP16" s="2">
        <f t="shared" si="15"/>
        <v>0.3370837714686295</v>
      </c>
      <c r="AR16" t="s">
        <v>72</v>
      </c>
    </row>
    <row r="17" spans="1:44" x14ac:dyDescent="0.2">
      <c r="A17" t="s">
        <v>11</v>
      </c>
      <c r="B17" t="s">
        <v>33</v>
      </c>
      <c r="C17">
        <v>317</v>
      </c>
      <c r="D17">
        <v>528</v>
      </c>
      <c r="E17">
        <v>13</v>
      </c>
      <c r="F17">
        <v>39</v>
      </c>
      <c r="G17">
        <v>22</v>
      </c>
      <c r="H17">
        <f t="shared" si="2"/>
        <v>919</v>
      </c>
      <c r="J17">
        <v>250</v>
      </c>
      <c r="K17">
        <v>730</v>
      </c>
      <c r="L17">
        <v>4</v>
      </c>
      <c r="M17">
        <v>11</v>
      </c>
      <c r="N17">
        <v>9</v>
      </c>
      <c r="O17">
        <f t="shared" si="3"/>
        <v>1004</v>
      </c>
      <c r="Q17">
        <f t="shared" si="0"/>
        <v>67</v>
      </c>
      <c r="R17">
        <f t="shared" si="0"/>
        <v>-202</v>
      </c>
      <c r="S17">
        <f t="shared" si="0"/>
        <v>9</v>
      </c>
      <c r="T17">
        <f t="shared" si="0"/>
        <v>28</v>
      </c>
      <c r="U17">
        <f t="shared" si="0"/>
        <v>13</v>
      </c>
      <c r="V17">
        <f t="shared" si="0"/>
        <v>-85</v>
      </c>
      <c r="X17" s="1">
        <f t="shared" si="4"/>
        <v>0.34494015233949943</v>
      </c>
      <c r="Y17" s="1">
        <f t="shared" si="5"/>
        <v>0.57453754080522312</v>
      </c>
      <c r="Z17" s="1">
        <f t="shared" si="6"/>
        <v>1.4145810663764961E-2</v>
      </c>
      <c r="AA17" s="1">
        <f t="shared" si="7"/>
        <v>4.2437431991294884E-2</v>
      </c>
      <c r="AB17" s="1">
        <f t="shared" si="8"/>
        <v>2.3939064200217627E-2</v>
      </c>
      <c r="AD17" s="1">
        <f t="shared" si="9"/>
        <v>0.24900398406374502</v>
      </c>
      <c r="AE17" s="1">
        <f t="shared" si="10"/>
        <v>0.72709163346613548</v>
      </c>
      <c r="AF17" s="1">
        <f t="shared" si="11"/>
        <v>3.9840637450199202E-3</v>
      </c>
      <c r="AG17" s="1">
        <f t="shared" si="12"/>
        <v>1.0956175298804782E-2</v>
      </c>
      <c r="AH17" s="1">
        <f t="shared" si="13"/>
        <v>8.9641434262948214E-3</v>
      </c>
      <c r="AJ17" s="2">
        <f t="shared" si="14"/>
        <v>9.5936168275754408E-2</v>
      </c>
      <c r="AK17" s="2">
        <f t="shared" si="1"/>
        <v>-0.15255409266091235</v>
      </c>
      <c r="AL17" s="2">
        <f t="shared" si="1"/>
        <v>1.0161746918745041E-2</v>
      </c>
      <c r="AM17" s="2">
        <f t="shared" si="1"/>
        <v>3.1481256692490106E-2</v>
      </c>
      <c r="AN17" s="2">
        <f t="shared" si="1"/>
        <v>1.4974920773922805E-2</v>
      </c>
      <c r="AP17" s="2">
        <f t="shared" si="15"/>
        <v>0.24849026093666676</v>
      </c>
      <c r="AR17" t="s">
        <v>72</v>
      </c>
    </row>
    <row r="18" spans="1:44" x14ac:dyDescent="0.2">
      <c r="A18" t="s">
        <v>13</v>
      </c>
      <c r="B18" t="s">
        <v>33</v>
      </c>
      <c r="C18">
        <v>553</v>
      </c>
      <c r="D18">
        <v>688</v>
      </c>
      <c r="E18">
        <v>13</v>
      </c>
      <c r="F18">
        <v>55</v>
      </c>
      <c r="G18">
        <v>30</v>
      </c>
      <c r="H18">
        <f t="shared" si="2"/>
        <v>1339</v>
      </c>
      <c r="J18">
        <v>413</v>
      </c>
      <c r="K18">
        <v>923</v>
      </c>
      <c r="L18">
        <v>1</v>
      </c>
      <c r="M18">
        <v>9</v>
      </c>
      <c r="N18">
        <v>9</v>
      </c>
      <c r="O18">
        <f t="shared" si="3"/>
        <v>1355</v>
      </c>
      <c r="Q18">
        <f t="shared" si="0"/>
        <v>140</v>
      </c>
      <c r="R18">
        <f t="shared" si="0"/>
        <v>-235</v>
      </c>
      <c r="S18">
        <f t="shared" si="0"/>
        <v>12</v>
      </c>
      <c r="T18">
        <f t="shared" si="0"/>
        <v>46</v>
      </c>
      <c r="U18">
        <f t="shared" si="0"/>
        <v>21</v>
      </c>
      <c r="V18">
        <f t="shared" si="0"/>
        <v>-16</v>
      </c>
      <c r="X18" s="1">
        <f t="shared" si="4"/>
        <v>0.41299477221807318</v>
      </c>
      <c r="Y18" s="1">
        <f t="shared" si="5"/>
        <v>0.51381628080657205</v>
      </c>
      <c r="Z18" s="1">
        <f t="shared" si="6"/>
        <v>9.7087378640776691E-3</v>
      </c>
      <c r="AA18" s="1">
        <f t="shared" si="7"/>
        <v>4.1075429424943986E-2</v>
      </c>
      <c r="AB18" s="1">
        <f t="shared" si="8"/>
        <v>2.2404779686333084E-2</v>
      </c>
      <c r="AD18" s="1">
        <f t="shared" si="9"/>
        <v>0.30479704797047968</v>
      </c>
      <c r="AE18" s="1">
        <f t="shared" si="10"/>
        <v>0.68118081180811807</v>
      </c>
      <c r="AF18" s="1">
        <f t="shared" si="11"/>
        <v>7.3800738007380072E-4</v>
      </c>
      <c r="AG18" s="1">
        <f t="shared" si="12"/>
        <v>6.6420664206642069E-3</v>
      </c>
      <c r="AH18" s="1">
        <f t="shared" si="13"/>
        <v>6.6420664206642069E-3</v>
      </c>
      <c r="AJ18" s="2">
        <f t="shared" si="14"/>
        <v>0.1081977242475935</v>
      </c>
      <c r="AK18" s="2">
        <f t="shared" si="1"/>
        <v>-0.16736453100154602</v>
      </c>
      <c r="AL18" s="2">
        <f t="shared" si="1"/>
        <v>8.9707304840038679E-3</v>
      </c>
      <c r="AM18" s="2">
        <f t="shared" si="1"/>
        <v>3.4433363004279779E-2</v>
      </c>
      <c r="AN18" s="2">
        <f t="shared" si="1"/>
        <v>1.5762713265668877E-2</v>
      </c>
      <c r="AP18" s="2">
        <f t="shared" si="15"/>
        <v>0.27556225524913952</v>
      </c>
      <c r="AR18" t="s">
        <v>72</v>
      </c>
    </row>
    <row r="19" spans="1:44" x14ac:dyDescent="0.2">
      <c r="A19" t="s">
        <v>14</v>
      </c>
      <c r="B19" t="s">
        <v>33</v>
      </c>
      <c r="C19">
        <v>209</v>
      </c>
      <c r="D19">
        <v>469</v>
      </c>
      <c r="E19">
        <v>9</v>
      </c>
      <c r="F19">
        <v>22</v>
      </c>
      <c r="G19">
        <v>20</v>
      </c>
      <c r="H19">
        <f t="shared" si="2"/>
        <v>729</v>
      </c>
      <c r="J19">
        <v>165</v>
      </c>
      <c r="K19">
        <v>555</v>
      </c>
      <c r="L19">
        <v>2</v>
      </c>
      <c r="M19">
        <v>13</v>
      </c>
      <c r="N19">
        <v>9</v>
      </c>
      <c r="O19">
        <f t="shared" si="3"/>
        <v>744</v>
      </c>
      <c r="Q19">
        <f t="shared" si="0"/>
        <v>44</v>
      </c>
      <c r="R19">
        <f t="shared" si="0"/>
        <v>-86</v>
      </c>
      <c r="S19">
        <f t="shared" si="0"/>
        <v>7</v>
      </c>
      <c r="T19">
        <f t="shared" si="0"/>
        <v>9</v>
      </c>
      <c r="U19">
        <f t="shared" si="0"/>
        <v>11</v>
      </c>
      <c r="V19">
        <f t="shared" si="0"/>
        <v>-15</v>
      </c>
      <c r="X19" s="1">
        <f t="shared" si="4"/>
        <v>0.28669410150891633</v>
      </c>
      <c r="Y19" s="1">
        <f t="shared" si="5"/>
        <v>0.64334705075445819</v>
      </c>
      <c r="Z19" s="1">
        <f t="shared" si="6"/>
        <v>1.2345679012345678E-2</v>
      </c>
      <c r="AA19" s="1">
        <f t="shared" si="7"/>
        <v>3.017832647462277E-2</v>
      </c>
      <c r="AB19" s="1">
        <f t="shared" si="8"/>
        <v>2.7434842249657063E-2</v>
      </c>
      <c r="AD19" s="1">
        <f t="shared" si="9"/>
        <v>0.22177419354838709</v>
      </c>
      <c r="AE19" s="1">
        <f t="shared" si="10"/>
        <v>0.74596774193548387</v>
      </c>
      <c r="AF19" s="1">
        <f t="shared" si="11"/>
        <v>2.6881720430107529E-3</v>
      </c>
      <c r="AG19" s="1">
        <f t="shared" si="12"/>
        <v>1.7473118279569891E-2</v>
      </c>
      <c r="AH19" s="1">
        <f t="shared" si="13"/>
        <v>1.2096774193548387E-2</v>
      </c>
      <c r="AJ19" s="2">
        <f t="shared" si="14"/>
        <v>6.4919907960529238E-2</v>
      </c>
      <c r="AK19" s="2">
        <f t="shared" si="1"/>
        <v>-0.10262069118102568</v>
      </c>
      <c r="AL19" s="2">
        <f t="shared" si="1"/>
        <v>9.6575069693349246E-3</v>
      </c>
      <c r="AM19" s="2">
        <f t="shared" si="1"/>
        <v>1.2705208195052879E-2</v>
      </c>
      <c r="AN19" s="2">
        <f t="shared" si="1"/>
        <v>1.5338068056108677E-2</v>
      </c>
      <c r="AP19" s="2">
        <f t="shared" si="15"/>
        <v>0.16754059914155492</v>
      </c>
      <c r="AR19" t="s">
        <v>72</v>
      </c>
    </row>
    <row r="20" spans="1:44" x14ac:dyDescent="0.2">
      <c r="A20" t="s">
        <v>15</v>
      </c>
      <c r="B20" t="s">
        <v>33</v>
      </c>
      <c r="C20">
        <v>267</v>
      </c>
      <c r="D20">
        <v>400</v>
      </c>
      <c r="E20">
        <v>11</v>
      </c>
      <c r="F20">
        <v>45</v>
      </c>
      <c r="G20">
        <v>24</v>
      </c>
      <c r="H20">
        <f t="shared" si="2"/>
        <v>747</v>
      </c>
      <c r="J20">
        <v>238</v>
      </c>
      <c r="K20">
        <v>610</v>
      </c>
      <c r="L20">
        <v>5</v>
      </c>
      <c r="M20">
        <v>18</v>
      </c>
      <c r="N20">
        <v>7</v>
      </c>
      <c r="O20">
        <f t="shared" si="3"/>
        <v>878</v>
      </c>
      <c r="Q20">
        <f t="shared" ref="Q20:V39" si="17">C20-J20</f>
        <v>29</v>
      </c>
      <c r="R20">
        <f t="shared" si="17"/>
        <v>-210</v>
      </c>
      <c r="S20">
        <f t="shared" si="17"/>
        <v>6</v>
      </c>
      <c r="T20">
        <f t="shared" si="17"/>
        <v>27</v>
      </c>
      <c r="U20">
        <f t="shared" si="17"/>
        <v>17</v>
      </c>
      <c r="V20">
        <f t="shared" si="17"/>
        <v>-131</v>
      </c>
      <c r="X20" s="1">
        <f t="shared" si="4"/>
        <v>0.35742971887550201</v>
      </c>
      <c r="Y20" s="1">
        <f t="shared" si="5"/>
        <v>0.53547523427041499</v>
      </c>
      <c r="Z20" s="1">
        <f t="shared" si="6"/>
        <v>1.4725568942436412E-2</v>
      </c>
      <c r="AA20" s="1">
        <f t="shared" si="7"/>
        <v>6.0240963855421686E-2</v>
      </c>
      <c r="AB20" s="1">
        <f t="shared" si="8"/>
        <v>3.2128514056224897E-2</v>
      </c>
      <c r="AD20" s="1">
        <f t="shared" si="9"/>
        <v>0.27107061503416857</v>
      </c>
      <c r="AE20" s="1">
        <f t="shared" si="10"/>
        <v>0.69476082004555806</v>
      </c>
      <c r="AF20" s="1">
        <f t="shared" si="11"/>
        <v>5.6947608200455585E-3</v>
      </c>
      <c r="AG20" s="1">
        <f t="shared" si="12"/>
        <v>2.0501138952164009E-2</v>
      </c>
      <c r="AH20" s="1">
        <f t="shared" si="13"/>
        <v>7.972665148063782E-3</v>
      </c>
      <c r="AJ20" s="2">
        <f t="shared" si="14"/>
        <v>8.635910384133344E-2</v>
      </c>
      <c r="AK20" s="2">
        <f t="shared" si="14"/>
        <v>-0.15928558577514307</v>
      </c>
      <c r="AL20" s="2">
        <f t="shared" si="14"/>
        <v>9.0308081223908522E-3</v>
      </c>
      <c r="AM20" s="2">
        <f t="shared" si="14"/>
        <v>3.9739824903257677E-2</v>
      </c>
      <c r="AN20" s="2">
        <f t="shared" si="14"/>
        <v>2.4155848908161116E-2</v>
      </c>
      <c r="AP20" s="2">
        <f t="shared" si="15"/>
        <v>0.24564468961647651</v>
      </c>
      <c r="AR20" t="s">
        <v>74</v>
      </c>
    </row>
    <row r="21" spans="1:44" x14ac:dyDescent="0.2">
      <c r="A21" t="s">
        <v>16</v>
      </c>
      <c r="B21" t="s">
        <v>33</v>
      </c>
      <c r="C21">
        <v>345</v>
      </c>
      <c r="D21">
        <v>651</v>
      </c>
      <c r="E21">
        <v>22</v>
      </c>
      <c r="F21">
        <v>66</v>
      </c>
      <c r="G21">
        <v>23</v>
      </c>
      <c r="H21">
        <f t="shared" si="2"/>
        <v>1107</v>
      </c>
      <c r="J21">
        <v>378</v>
      </c>
      <c r="K21">
        <v>868</v>
      </c>
      <c r="L21">
        <v>4</v>
      </c>
      <c r="M21">
        <v>22</v>
      </c>
      <c r="N21">
        <v>10</v>
      </c>
      <c r="O21">
        <f t="shared" si="3"/>
        <v>1282</v>
      </c>
      <c r="Q21">
        <f t="shared" si="17"/>
        <v>-33</v>
      </c>
      <c r="R21">
        <f t="shared" si="17"/>
        <v>-217</v>
      </c>
      <c r="S21">
        <f t="shared" si="17"/>
        <v>18</v>
      </c>
      <c r="T21">
        <f t="shared" si="17"/>
        <v>44</v>
      </c>
      <c r="U21">
        <f t="shared" si="17"/>
        <v>13</v>
      </c>
      <c r="V21">
        <f t="shared" si="17"/>
        <v>-175</v>
      </c>
      <c r="X21" s="1">
        <f t="shared" si="4"/>
        <v>0.31165311653116529</v>
      </c>
      <c r="Y21" s="1">
        <f t="shared" si="5"/>
        <v>0.58807588075880757</v>
      </c>
      <c r="Z21" s="1">
        <f t="shared" si="6"/>
        <v>1.9873532068654019E-2</v>
      </c>
      <c r="AA21" s="1">
        <f t="shared" si="7"/>
        <v>5.9620596205962058E-2</v>
      </c>
      <c r="AB21" s="1">
        <f t="shared" si="8"/>
        <v>2.077687443541102E-2</v>
      </c>
      <c r="AD21" s="1">
        <f t="shared" si="9"/>
        <v>0.29485179407176287</v>
      </c>
      <c r="AE21" s="1">
        <f t="shared" si="10"/>
        <v>0.67706708268330729</v>
      </c>
      <c r="AF21" s="1">
        <f t="shared" si="11"/>
        <v>3.1201248049921998E-3</v>
      </c>
      <c r="AG21" s="1">
        <f t="shared" si="12"/>
        <v>1.7160686427457099E-2</v>
      </c>
      <c r="AH21" s="1">
        <f t="shared" si="13"/>
        <v>7.8003120124804995E-3</v>
      </c>
      <c r="AJ21" s="2">
        <f t="shared" si="14"/>
        <v>1.6801322459402412E-2</v>
      </c>
      <c r="AK21" s="2">
        <f t="shared" si="14"/>
        <v>-8.8991201924499719E-2</v>
      </c>
      <c r="AL21" s="2">
        <f t="shared" si="14"/>
        <v>1.6753407263661819E-2</v>
      </c>
      <c r="AM21" s="2">
        <f t="shared" si="14"/>
        <v>4.2459909778504959E-2</v>
      </c>
      <c r="AN21" s="2">
        <f t="shared" si="14"/>
        <v>1.2976562422930521E-2</v>
      </c>
      <c r="AP21" s="2">
        <f t="shared" si="15"/>
        <v>0.10579252438390213</v>
      </c>
      <c r="AR21" t="s">
        <v>74</v>
      </c>
    </row>
    <row r="22" spans="1:44" x14ac:dyDescent="0.2">
      <c r="A22" t="s">
        <v>17</v>
      </c>
      <c r="B22" t="s">
        <v>33</v>
      </c>
      <c r="C22">
        <v>456</v>
      </c>
      <c r="D22">
        <v>827</v>
      </c>
      <c r="E22">
        <v>18</v>
      </c>
      <c r="F22">
        <v>70</v>
      </c>
      <c r="G22">
        <v>31</v>
      </c>
      <c r="H22">
        <f t="shared" si="2"/>
        <v>1402</v>
      </c>
      <c r="J22">
        <v>514</v>
      </c>
      <c r="K22">
        <v>957</v>
      </c>
      <c r="L22">
        <v>6</v>
      </c>
      <c r="M22">
        <v>16</v>
      </c>
      <c r="N22">
        <v>8</v>
      </c>
      <c r="O22">
        <f t="shared" si="3"/>
        <v>1501</v>
      </c>
      <c r="Q22">
        <f t="shared" si="17"/>
        <v>-58</v>
      </c>
      <c r="R22">
        <f t="shared" si="17"/>
        <v>-130</v>
      </c>
      <c r="S22">
        <f t="shared" si="17"/>
        <v>12</v>
      </c>
      <c r="T22">
        <f t="shared" si="17"/>
        <v>54</v>
      </c>
      <c r="U22">
        <f t="shared" si="17"/>
        <v>23</v>
      </c>
      <c r="V22">
        <f t="shared" si="17"/>
        <v>-99</v>
      </c>
      <c r="X22" s="1">
        <f t="shared" si="4"/>
        <v>0.3252496433666191</v>
      </c>
      <c r="Y22" s="1">
        <f t="shared" si="5"/>
        <v>0.58987161198288163</v>
      </c>
      <c r="Z22" s="1">
        <f t="shared" si="6"/>
        <v>1.2838801711840228E-2</v>
      </c>
      <c r="AA22" s="1">
        <f t="shared" si="7"/>
        <v>4.9928673323823107E-2</v>
      </c>
      <c r="AB22" s="1">
        <f t="shared" si="8"/>
        <v>2.2111269614835949E-2</v>
      </c>
      <c r="AD22" s="1">
        <f t="shared" si="9"/>
        <v>0.34243837441705527</v>
      </c>
      <c r="AE22" s="1">
        <f t="shared" si="10"/>
        <v>0.63757495003331111</v>
      </c>
      <c r="AF22" s="1">
        <f t="shared" si="11"/>
        <v>3.9973351099267156E-3</v>
      </c>
      <c r="AG22" s="1">
        <f t="shared" si="12"/>
        <v>1.0659560293137908E-2</v>
      </c>
      <c r="AH22" s="1">
        <f t="shared" si="13"/>
        <v>5.3297801465689541E-3</v>
      </c>
      <c r="AJ22" s="2">
        <f t="shared" si="14"/>
        <v>-1.7188731050436168E-2</v>
      </c>
      <c r="AK22" s="2">
        <f t="shared" si="14"/>
        <v>-4.7703338050429478E-2</v>
      </c>
      <c r="AL22" s="2">
        <f t="shared" si="14"/>
        <v>8.8414666019135113E-3</v>
      </c>
      <c r="AM22" s="2">
        <f t="shared" si="14"/>
        <v>3.9269113030685199E-2</v>
      </c>
      <c r="AN22" s="2">
        <f t="shared" si="14"/>
        <v>1.6781489468266995E-2</v>
      </c>
      <c r="AP22" s="2">
        <f t="shared" si="15"/>
        <v>3.051460699999331E-2</v>
      </c>
      <c r="AR22" t="s">
        <v>74</v>
      </c>
    </row>
    <row r="23" spans="1:44" x14ac:dyDescent="0.2">
      <c r="A23" t="s">
        <v>18</v>
      </c>
      <c r="B23" t="s">
        <v>33</v>
      </c>
      <c r="C23">
        <v>645</v>
      </c>
      <c r="D23">
        <v>936</v>
      </c>
      <c r="E23">
        <v>22</v>
      </c>
      <c r="F23">
        <v>64</v>
      </c>
      <c r="G23">
        <v>47</v>
      </c>
      <c r="H23">
        <f t="shared" si="2"/>
        <v>1714</v>
      </c>
      <c r="J23">
        <v>651</v>
      </c>
      <c r="K23">
        <v>1064</v>
      </c>
      <c r="L23">
        <v>5</v>
      </c>
      <c r="M23">
        <v>16</v>
      </c>
      <c r="N23">
        <v>14</v>
      </c>
      <c r="O23">
        <f t="shared" si="3"/>
        <v>1750</v>
      </c>
      <c r="Q23">
        <f t="shared" si="17"/>
        <v>-6</v>
      </c>
      <c r="R23">
        <f t="shared" si="17"/>
        <v>-128</v>
      </c>
      <c r="S23">
        <f t="shared" si="17"/>
        <v>17</v>
      </c>
      <c r="T23">
        <f t="shared" si="17"/>
        <v>48</v>
      </c>
      <c r="U23">
        <f t="shared" si="17"/>
        <v>33</v>
      </c>
      <c r="V23">
        <f t="shared" si="17"/>
        <v>-36</v>
      </c>
      <c r="X23" s="1">
        <f t="shared" si="4"/>
        <v>0.37631271878646438</v>
      </c>
      <c r="Y23" s="1">
        <f t="shared" si="5"/>
        <v>0.54609101516919489</v>
      </c>
      <c r="Z23" s="1">
        <f t="shared" si="6"/>
        <v>1.2835472578763127E-2</v>
      </c>
      <c r="AA23" s="1">
        <f t="shared" si="7"/>
        <v>3.7339556592765458E-2</v>
      </c>
      <c r="AB23" s="1">
        <f t="shared" si="8"/>
        <v>2.7421236872812137E-2</v>
      </c>
      <c r="AD23" s="1">
        <f t="shared" si="9"/>
        <v>0.372</v>
      </c>
      <c r="AE23" s="1">
        <f t="shared" si="10"/>
        <v>0.60799999999999998</v>
      </c>
      <c r="AF23" s="1">
        <f t="shared" si="11"/>
        <v>2.8571428571428571E-3</v>
      </c>
      <c r="AG23" s="1">
        <f t="shared" si="12"/>
        <v>9.1428571428571435E-3</v>
      </c>
      <c r="AH23" s="1">
        <f t="shared" si="13"/>
        <v>8.0000000000000002E-3</v>
      </c>
      <c r="AJ23" s="2">
        <f t="shared" si="14"/>
        <v>4.3127187864643868E-3</v>
      </c>
      <c r="AK23" s="2">
        <f t="shared" si="14"/>
        <v>-6.1908984830805092E-2</v>
      </c>
      <c r="AL23" s="2">
        <f t="shared" si="14"/>
        <v>9.9783297216202698E-3</v>
      </c>
      <c r="AM23" s="2">
        <f t="shared" si="14"/>
        <v>2.8196699449908314E-2</v>
      </c>
      <c r="AN23" s="2">
        <f t="shared" si="14"/>
        <v>1.9421236872812137E-2</v>
      </c>
      <c r="AP23" s="2">
        <f t="shared" si="15"/>
        <v>6.6221703617269478E-2</v>
      </c>
      <c r="AR23" t="s">
        <v>75</v>
      </c>
    </row>
    <row r="24" spans="1:44" x14ac:dyDescent="0.2">
      <c r="A24" t="s">
        <v>19</v>
      </c>
      <c r="B24" t="s">
        <v>35</v>
      </c>
      <c r="C24">
        <v>816</v>
      </c>
      <c r="D24">
        <v>878</v>
      </c>
      <c r="E24">
        <v>13</v>
      </c>
      <c r="F24">
        <v>71</v>
      </c>
      <c r="G24">
        <v>42</v>
      </c>
      <c r="H24">
        <f t="shared" si="2"/>
        <v>1820</v>
      </c>
      <c r="J24">
        <v>738</v>
      </c>
      <c r="K24">
        <v>883</v>
      </c>
      <c r="L24">
        <v>1</v>
      </c>
      <c r="M24">
        <v>13</v>
      </c>
      <c r="N24">
        <v>7</v>
      </c>
      <c r="O24">
        <f t="shared" si="3"/>
        <v>1642</v>
      </c>
      <c r="Q24">
        <f t="shared" si="17"/>
        <v>78</v>
      </c>
      <c r="R24">
        <f t="shared" si="17"/>
        <v>-5</v>
      </c>
      <c r="S24">
        <f t="shared" si="17"/>
        <v>12</v>
      </c>
      <c r="T24">
        <f t="shared" si="17"/>
        <v>58</v>
      </c>
      <c r="U24">
        <f t="shared" si="17"/>
        <v>35</v>
      </c>
      <c r="V24">
        <f t="shared" si="17"/>
        <v>178</v>
      </c>
      <c r="X24" s="1">
        <f t="shared" si="4"/>
        <v>0.44835164835164837</v>
      </c>
      <c r="Y24" s="1">
        <f t="shared" si="5"/>
        <v>0.48241758241758242</v>
      </c>
      <c r="Z24" s="1">
        <f t="shared" si="6"/>
        <v>7.1428571428571426E-3</v>
      </c>
      <c r="AA24" s="1">
        <f t="shared" si="7"/>
        <v>3.9010989010989011E-2</v>
      </c>
      <c r="AB24" s="1">
        <f t="shared" si="8"/>
        <v>2.3076923076923078E-2</v>
      </c>
      <c r="AD24" s="1">
        <f t="shared" si="9"/>
        <v>0.44945188794153473</v>
      </c>
      <c r="AE24" s="1">
        <f t="shared" si="10"/>
        <v>0.53775883069427532</v>
      </c>
      <c r="AF24" s="1">
        <f t="shared" si="11"/>
        <v>6.0901339829476245E-4</v>
      </c>
      <c r="AG24" s="1">
        <f t="shared" si="12"/>
        <v>7.9171741778319114E-3</v>
      </c>
      <c r="AH24" s="1">
        <f t="shared" si="13"/>
        <v>4.2630937880633376E-3</v>
      </c>
      <c r="AJ24" s="2">
        <f t="shared" si="14"/>
        <v>-1.1002395898863648E-3</v>
      </c>
      <c r="AK24" s="2">
        <f t="shared" si="14"/>
        <v>-5.53412482766929E-2</v>
      </c>
      <c r="AL24" s="2">
        <f t="shared" si="14"/>
        <v>6.5338437445623797E-3</v>
      </c>
      <c r="AM24" s="2">
        <f t="shared" si="14"/>
        <v>3.10938148331571E-2</v>
      </c>
      <c r="AN24" s="2">
        <f t="shared" si="14"/>
        <v>1.8813829288859739E-2</v>
      </c>
      <c r="AP24" s="2">
        <f t="shared" si="15"/>
        <v>5.4241008686806536E-2</v>
      </c>
      <c r="AR24" t="s">
        <v>76</v>
      </c>
    </row>
    <row r="25" spans="1:44" x14ac:dyDescent="0.2">
      <c r="A25" t="s">
        <v>53</v>
      </c>
      <c r="B25" t="s">
        <v>34</v>
      </c>
      <c r="C25">
        <v>1260</v>
      </c>
      <c r="D25">
        <v>859</v>
      </c>
      <c r="E25">
        <v>11</v>
      </c>
      <c r="F25">
        <v>84</v>
      </c>
      <c r="G25">
        <v>47</v>
      </c>
      <c r="H25">
        <f t="shared" si="2"/>
        <v>2261</v>
      </c>
      <c r="J25">
        <v>1163</v>
      </c>
      <c r="K25">
        <v>919</v>
      </c>
      <c r="L25">
        <v>1</v>
      </c>
      <c r="M25">
        <v>13</v>
      </c>
      <c r="N25">
        <v>9</v>
      </c>
      <c r="O25">
        <f t="shared" si="3"/>
        <v>2105</v>
      </c>
      <c r="Q25">
        <f t="shared" si="17"/>
        <v>97</v>
      </c>
      <c r="R25">
        <f t="shared" si="17"/>
        <v>-60</v>
      </c>
      <c r="S25">
        <f t="shared" si="17"/>
        <v>10</v>
      </c>
      <c r="T25">
        <f t="shared" si="17"/>
        <v>71</v>
      </c>
      <c r="U25">
        <f t="shared" si="17"/>
        <v>38</v>
      </c>
      <c r="V25">
        <f t="shared" si="17"/>
        <v>156</v>
      </c>
      <c r="X25" s="1">
        <f t="shared" si="4"/>
        <v>0.55727554179566563</v>
      </c>
      <c r="Y25" s="1">
        <f t="shared" si="5"/>
        <v>0.37992038920831489</v>
      </c>
      <c r="Z25" s="1">
        <f t="shared" si="6"/>
        <v>4.8651039363113669E-3</v>
      </c>
      <c r="AA25" s="1">
        <f t="shared" si="7"/>
        <v>3.7151702786377708E-2</v>
      </c>
      <c r="AB25" s="1">
        <f t="shared" si="8"/>
        <v>2.0787262273330383E-2</v>
      </c>
      <c r="AD25" s="1">
        <f t="shared" si="9"/>
        <v>0.55249406175771976</v>
      </c>
      <c r="AE25" s="1">
        <f t="shared" si="10"/>
        <v>0.43657957244655582</v>
      </c>
      <c r="AF25" s="1">
        <f>L25/O25</f>
        <v>4.7505938242280285E-4</v>
      </c>
      <c r="AG25" s="1">
        <f t="shared" si="12"/>
        <v>6.1757719714964372E-3</v>
      </c>
      <c r="AH25" s="1">
        <f t="shared" si="13"/>
        <v>4.2755344418052253E-3</v>
      </c>
      <c r="AJ25" s="2">
        <f t="shared" si="14"/>
        <v>4.7814800379458733E-3</v>
      </c>
      <c r="AK25" s="2">
        <f t="shared" si="14"/>
        <v>-5.6659183238240929E-2</v>
      </c>
      <c r="AL25" s="2">
        <f t="shared" si="14"/>
        <v>4.3900445538885644E-3</v>
      </c>
      <c r="AM25" s="2">
        <f t="shared" si="14"/>
        <v>3.0975930814881272E-2</v>
      </c>
      <c r="AN25" s="2">
        <f t="shared" si="14"/>
        <v>1.6511727831525158E-2</v>
      </c>
      <c r="AP25" s="2">
        <f t="shared" si="15"/>
        <v>6.1440663276186802E-2</v>
      </c>
      <c r="AR25" t="s">
        <v>76</v>
      </c>
    </row>
    <row r="26" spans="1:44" x14ac:dyDescent="0.2">
      <c r="A26" t="s">
        <v>20</v>
      </c>
      <c r="B26" t="s">
        <v>36</v>
      </c>
      <c r="C26">
        <v>681</v>
      </c>
      <c r="D26">
        <v>554</v>
      </c>
      <c r="E26">
        <v>2</v>
      </c>
      <c r="F26">
        <v>57</v>
      </c>
      <c r="G26">
        <v>24</v>
      </c>
      <c r="H26">
        <f t="shared" si="2"/>
        <v>1318</v>
      </c>
      <c r="J26">
        <v>557</v>
      </c>
      <c r="K26">
        <v>744</v>
      </c>
      <c r="L26">
        <v>4</v>
      </c>
      <c r="M26">
        <v>15</v>
      </c>
      <c r="N26">
        <v>4</v>
      </c>
      <c r="O26">
        <f t="shared" si="3"/>
        <v>1324</v>
      </c>
      <c r="Q26">
        <f t="shared" si="17"/>
        <v>124</v>
      </c>
      <c r="R26">
        <f t="shared" si="17"/>
        <v>-190</v>
      </c>
      <c r="S26">
        <f t="shared" si="17"/>
        <v>-2</v>
      </c>
      <c r="T26">
        <f t="shared" si="17"/>
        <v>42</v>
      </c>
      <c r="U26">
        <f t="shared" si="17"/>
        <v>20</v>
      </c>
      <c r="V26">
        <f t="shared" si="17"/>
        <v>-6</v>
      </c>
      <c r="X26" s="1">
        <f t="shared" si="4"/>
        <v>0.51669195751138086</v>
      </c>
      <c r="Y26" s="1">
        <f t="shared" si="5"/>
        <v>0.4203338391502276</v>
      </c>
      <c r="Z26" s="1">
        <f t="shared" si="6"/>
        <v>1.5174506828528073E-3</v>
      </c>
      <c r="AA26" s="1">
        <f t="shared" si="7"/>
        <v>4.3247344461305008E-2</v>
      </c>
      <c r="AB26" s="1">
        <f t="shared" si="8"/>
        <v>1.8209408194233688E-2</v>
      </c>
      <c r="AD26" s="1">
        <f t="shared" si="9"/>
        <v>0.42069486404833839</v>
      </c>
      <c r="AE26" s="1">
        <f t="shared" si="10"/>
        <v>0.5619335347432024</v>
      </c>
      <c r="AF26" s="1">
        <f t="shared" si="11"/>
        <v>3.0211480362537764E-3</v>
      </c>
      <c r="AG26" s="1">
        <f t="shared" si="12"/>
        <v>1.1329305135951661E-2</v>
      </c>
      <c r="AH26" s="1">
        <f t="shared" si="13"/>
        <v>3.0211480362537764E-3</v>
      </c>
      <c r="AJ26" s="2">
        <f t="shared" si="14"/>
        <v>9.5997093463042471E-2</v>
      </c>
      <c r="AK26" s="2">
        <f t="shared" si="14"/>
        <v>-0.14159969559297481</v>
      </c>
      <c r="AL26" s="2">
        <f t="shared" si="14"/>
        <v>-1.5036973534009691E-3</v>
      </c>
      <c r="AM26" s="2">
        <f t="shared" si="14"/>
        <v>3.1918039325353351E-2</v>
      </c>
      <c r="AN26" s="2">
        <f t="shared" si="14"/>
        <v>1.5188260157979912E-2</v>
      </c>
      <c r="AP26" s="2">
        <f t="shared" si="15"/>
        <v>0.23759678905601728</v>
      </c>
    </row>
    <row r="27" spans="1:44" x14ac:dyDescent="0.2">
      <c r="A27" t="s">
        <v>21</v>
      </c>
      <c r="B27" t="s">
        <v>37</v>
      </c>
      <c r="C27">
        <v>1276</v>
      </c>
      <c r="D27">
        <v>805</v>
      </c>
      <c r="E27">
        <v>7</v>
      </c>
      <c r="F27">
        <v>93</v>
      </c>
      <c r="G27">
        <v>37</v>
      </c>
      <c r="H27">
        <f t="shared" si="2"/>
        <v>2218</v>
      </c>
      <c r="J27">
        <v>1091</v>
      </c>
      <c r="K27">
        <v>930</v>
      </c>
      <c r="L27">
        <v>4</v>
      </c>
      <c r="M27">
        <v>12</v>
      </c>
      <c r="N27">
        <v>11</v>
      </c>
      <c r="O27">
        <f t="shared" si="3"/>
        <v>2048</v>
      </c>
      <c r="Q27">
        <f t="shared" si="17"/>
        <v>185</v>
      </c>
      <c r="R27">
        <f t="shared" si="17"/>
        <v>-125</v>
      </c>
      <c r="S27">
        <f t="shared" si="17"/>
        <v>3</v>
      </c>
      <c r="T27">
        <f t="shared" si="17"/>
        <v>81</v>
      </c>
      <c r="U27">
        <f t="shared" si="17"/>
        <v>26</v>
      </c>
      <c r="V27">
        <f t="shared" si="17"/>
        <v>170</v>
      </c>
      <c r="X27" s="1">
        <f>C27/H27</f>
        <v>0.57529305680793508</v>
      </c>
      <c r="Y27" s="1">
        <f t="shared" si="5"/>
        <v>0.36293958521190262</v>
      </c>
      <c r="Z27" s="1">
        <f t="shared" si="6"/>
        <v>3.1559963931469793E-3</v>
      </c>
      <c r="AA27" s="1">
        <f t="shared" si="7"/>
        <v>4.1929666366095582E-2</v>
      </c>
      <c r="AB27" s="1">
        <f t="shared" si="8"/>
        <v>1.6681695220919748E-2</v>
      </c>
      <c r="AD27" s="1">
        <f t="shared" si="9"/>
        <v>0.53271484375</v>
      </c>
      <c r="AE27" s="1">
        <f t="shared" si="10"/>
        <v>0.4541015625</v>
      </c>
      <c r="AF27" s="1">
        <f t="shared" si="11"/>
        <v>1.953125E-3</v>
      </c>
      <c r="AG27" s="1">
        <f t="shared" si="12"/>
        <v>5.859375E-3</v>
      </c>
      <c r="AH27" s="1">
        <f t="shared" si="13"/>
        <v>5.37109375E-3</v>
      </c>
      <c r="AJ27" s="2">
        <f t="shared" ref="AJ27:AN39" si="18">X27-AD27</f>
        <v>4.2578213057935077E-2</v>
      </c>
      <c r="AK27" s="2">
        <f t="shared" si="18"/>
        <v>-9.1161977288097384E-2</v>
      </c>
      <c r="AL27" s="2">
        <f t="shared" si="18"/>
        <v>1.2028713931469793E-3</v>
      </c>
      <c r="AM27" s="2">
        <f t="shared" si="18"/>
        <v>3.6070291366095582E-2</v>
      </c>
      <c r="AN27" s="2">
        <f t="shared" si="18"/>
        <v>1.1310601470919748E-2</v>
      </c>
      <c r="AP27" s="2">
        <f t="shared" si="15"/>
        <v>0.13374019034603246</v>
      </c>
    </row>
    <row r="28" spans="1:44" x14ac:dyDescent="0.2">
      <c r="A28" t="s">
        <v>22</v>
      </c>
      <c r="B28" t="s">
        <v>38</v>
      </c>
      <c r="C28">
        <v>930</v>
      </c>
      <c r="D28">
        <v>364</v>
      </c>
      <c r="E28">
        <v>6</v>
      </c>
      <c r="F28">
        <v>54</v>
      </c>
      <c r="G28">
        <v>14</v>
      </c>
      <c r="H28">
        <f t="shared" si="2"/>
        <v>1368</v>
      </c>
      <c r="J28">
        <v>753</v>
      </c>
      <c r="K28">
        <v>566</v>
      </c>
      <c r="L28">
        <v>2</v>
      </c>
      <c r="M28">
        <v>8</v>
      </c>
      <c r="N28">
        <v>10</v>
      </c>
      <c r="O28">
        <f t="shared" si="3"/>
        <v>1339</v>
      </c>
      <c r="Q28">
        <f t="shared" si="17"/>
        <v>177</v>
      </c>
      <c r="R28">
        <f t="shared" si="17"/>
        <v>-202</v>
      </c>
      <c r="S28">
        <f t="shared" si="17"/>
        <v>4</v>
      </c>
      <c r="T28">
        <f t="shared" si="17"/>
        <v>46</v>
      </c>
      <c r="U28">
        <f t="shared" si="17"/>
        <v>4</v>
      </c>
      <c r="V28">
        <f t="shared" si="17"/>
        <v>29</v>
      </c>
      <c r="X28" s="1">
        <f t="shared" si="4"/>
        <v>0.67982456140350878</v>
      </c>
      <c r="Y28" s="1">
        <f t="shared" si="5"/>
        <v>0.26608187134502925</v>
      </c>
      <c r="Z28" s="1">
        <f t="shared" si="6"/>
        <v>4.3859649122807015E-3</v>
      </c>
      <c r="AA28" s="1">
        <f t="shared" si="7"/>
        <v>3.9473684210526314E-2</v>
      </c>
      <c r="AB28" s="1">
        <f t="shared" si="8"/>
        <v>1.023391812865497E-2</v>
      </c>
      <c r="AD28" s="1">
        <f t="shared" si="9"/>
        <v>0.56235997012696037</v>
      </c>
      <c r="AE28" s="1">
        <f t="shared" si="10"/>
        <v>0.42270351008215085</v>
      </c>
      <c r="AF28" s="1">
        <f t="shared" si="11"/>
        <v>1.4936519790888724E-3</v>
      </c>
      <c r="AG28" s="1">
        <f t="shared" si="12"/>
        <v>5.9746079163554896E-3</v>
      </c>
      <c r="AH28" s="1">
        <f t="shared" si="13"/>
        <v>7.4682598954443615E-3</v>
      </c>
      <c r="AJ28" s="2">
        <f t="shared" si="18"/>
        <v>0.1174645912765484</v>
      </c>
      <c r="AK28" s="2">
        <f t="shared" si="18"/>
        <v>-0.15662163873712159</v>
      </c>
      <c r="AL28" s="2">
        <f t="shared" si="18"/>
        <v>2.8923129331918291E-3</v>
      </c>
      <c r="AM28" s="2">
        <f t="shared" si="18"/>
        <v>3.3499076294170822E-2</v>
      </c>
      <c r="AN28" s="2">
        <f t="shared" si="18"/>
        <v>2.7656582332106086E-3</v>
      </c>
      <c r="AP28" s="2">
        <f t="shared" si="15"/>
        <v>0.27408623001367</v>
      </c>
    </row>
    <row r="29" spans="1:44" x14ac:dyDescent="0.2">
      <c r="A29" t="s">
        <v>23</v>
      </c>
      <c r="B29" t="s">
        <v>39</v>
      </c>
      <c r="C29">
        <v>901</v>
      </c>
      <c r="D29">
        <v>598</v>
      </c>
      <c r="E29">
        <v>9</v>
      </c>
      <c r="F29">
        <v>60</v>
      </c>
      <c r="G29">
        <v>36</v>
      </c>
      <c r="H29">
        <f t="shared" si="2"/>
        <v>1604</v>
      </c>
      <c r="J29">
        <v>809</v>
      </c>
      <c r="K29">
        <v>746</v>
      </c>
      <c r="L29">
        <v>3</v>
      </c>
      <c r="M29">
        <v>9</v>
      </c>
      <c r="N29">
        <v>7</v>
      </c>
      <c r="O29">
        <f t="shared" si="3"/>
        <v>1574</v>
      </c>
      <c r="Q29">
        <f t="shared" si="17"/>
        <v>92</v>
      </c>
      <c r="R29">
        <f t="shared" si="17"/>
        <v>-148</v>
      </c>
      <c r="S29">
        <f t="shared" si="17"/>
        <v>6</v>
      </c>
      <c r="T29">
        <f t="shared" si="17"/>
        <v>51</v>
      </c>
      <c r="U29">
        <f t="shared" si="17"/>
        <v>29</v>
      </c>
      <c r="V29">
        <f t="shared" si="17"/>
        <v>30</v>
      </c>
      <c r="X29" s="1">
        <f t="shared" si="4"/>
        <v>0.5617206982543641</v>
      </c>
      <c r="Y29" s="1">
        <f t="shared" si="5"/>
        <v>0.37281795511221943</v>
      </c>
      <c r="Z29" s="1">
        <f t="shared" si="6"/>
        <v>5.6109725685785537E-3</v>
      </c>
      <c r="AA29" s="1">
        <f t="shared" si="7"/>
        <v>3.7406483790523692E-2</v>
      </c>
      <c r="AB29" s="1">
        <f t="shared" si="8"/>
        <v>2.2443890274314215E-2</v>
      </c>
      <c r="AD29" s="1">
        <f t="shared" si="9"/>
        <v>0.51397712833545106</v>
      </c>
      <c r="AE29" s="1">
        <f t="shared" si="10"/>
        <v>0.47395171537484115</v>
      </c>
      <c r="AF29" s="1">
        <f t="shared" si="11"/>
        <v>1.9059720457433292E-3</v>
      </c>
      <c r="AG29" s="1">
        <f t="shared" si="12"/>
        <v>5.7179161372299869E-3</v>
      </c>
      <c r="AH29" s="1">
        <f t="shared" si="13"/>
        <v>4.4472681067344345E-3</v>
      </c>
      <c r="AJ29" s="2">
        <f t="shared" si="18"/>
        <v>4.7743569918913042E-2</v>
      </c>
      <c r="AK29" s="2">
        <f t="shared" si="18"/>
        <v>-0.10113376026262172</v>
      </c>
      <c r="AL29" s="2">
        <f t="shared" si="18"/>
        <v>3.7050005228352247E-3</v>
      </c>
      <c r="AM29" s="2">
        <f t="shared" si="18"/>
        <v>3.1688567653293705E-2</v>
      </c>
      <c r="AN29" s="2">
        <f t="shared" si="18"/>
        <v>1.799662216757978E-2</v>
      </c>
      <c r="AP29" s="2">
        <f t="shared" si="15"/>
        <v>0.14887733018153476</v>
      </c>
    </row>
    <row r="30" spans="1:44" x14ac:dyDescent="0.2">
      <c r="A30" t="s">
        <v>24</v>
      </c>
      <c r="B30" t="s">
        <v>47</v>
      </c>
      <c r="C30">
        <v>414</v>
      </c>
      <c r="D30">
        <v>242</v>
      </c>
      <c r="E30">
        <v>3</v>
      </c>
      <c r="F30">
        <v>13</v>
      </c>
      <c r="G30">
        <v>15</v>
      </c>
      <c r="H30">
        <f t="shared" si="2"/>
        <v>687</v>
      </c>
      <c r="J30">
        <v>346</v>
      </c>
      <c r="K30">
        <v>358</v>
      </c>
      <c r="L30">
        <v>0</v>
      </c>
      <c r="M30">
        <v>4</v>
      </c>
      <c r="N30">
        <v>4</v>
      </c>
      <c r="O30">
        <f t="shared" si="3"/>
        <v>712</v>
      </c>
      <c r="Q30">
        <f t="shared" si="17"/>
        <v>68</v>
      </c>
      <c r="R30">
        <f t="shared" si="17"/>
        <v>-116</v>
      </c>
      <c r="S30">
        <f t="shared" si="17"/>
        <v>3</v>
      </c>
      <c r="T30">
        <f t="shared" si="17"/>
        <v>9</v>
      </c>
      <c r="U30">
        <f t="shared" si="17"/>
        <v>11</v>
      </c>
      <c r="V30">
        <f t="shared" si="17"/>
        <v>-25</v>
      </c>
      <c r="X30" s="1">
        <f t="shared" si="4"/>
        <v>0.6026200873362445</v>
      </c>
      <c r="Y30" s="1">
        <f t="shared" si="5"/>
        <v>0.3522561863173217</v>
      </c>
      <c r="Z30" s="1">
        <f t="shared" si="6"/>
        <v>4.3668122270742356E-3</v>
      </c>
      <c r="AA30" s="1">
        <f t="shared" si="7"/>
        <v>1.8922852983988356E-2</v>
      </c>
      <c r="AB30" s="1">
        <f t="shared" si="8"/>
        <v>2.1834061135371178E-2</v>
      </c>
      <c r="AD30" s="1">
        <f t="shared" si="9"/>
        <v>0.4859550561797753</v>
      </c>
      <c r="AE30" s="1">
        <f t="shared" si="10"/>
        <v>0.5028089887640449</v>
      </c>
      <c r="AF30" s="1">
        <f t="shared" si="11"/>
        <v>0</v>
      </c>
      <c r="AG30" s="1">
        <f t="shared" si="12"/>
        <v>5.6179775280898875E-3</v>
      </c>
      <c r="AH30" s="1">
        <f t="shared" si="13"/>
        <v>5.6179775280898875E-3</v>
      </c>
      <c r="AJ30" s="2">
        <f t="shared" si="18"/>
        <v>0.1166650311564692</v>
      </c>
      <c r="AK30" s="2">
        <f t="shared" si="18"/>
        <v>-0.1505528024467232</v>
      </c>
      <c r="AL30" s="2">
        <f t="shared" si="18"/>
        <v>4.3668122270742356E-3</v>
      </c>
      <c r="AM30" s="2">
        <f t="shared" si="18"/>
        <v>1.3304875455898469E-2</v>
      </c>
      <c r="AN30" s="2">
        <f t="shared" si="18"/>
        <v>1.621608360728129E-2</v>
      </c>
      <c r="AP30" s="2">
        <f t="shared" si="15"/>
        <v>0.2672178336031924</v>
      </c>
    </row>
    <row r="31" spans="1:44" x14ac:dyDescent="0.2">
      <c r="A31" t="s">
        <v>25</v>
      </c>
      <c r="B31" t="s">
        <v>47</v>
      </c>
      <c r="C31">
        <v>414</v>
      </c>
      <c r="D31">
        <v>231</v>
      </c>
      <c r="E31">
        <v>4</v>
      </c>
      <c r="F31">
        <v>36</v>
      </c>
      <c r="G31">
        <v>11</v>
      </c>
      <c r="H31">
        <f t="shared" si="2"/>
        <v>696</v>
      </c>
      <c r="J31">
        <v>389</v>
      </c>
      <c r="K31">
        <v>289</v>
      </c>
      <c r="L31">
        <v>1</v>
      </c>
      <c r="M31">
        <v>4</v>
      </c>
      <c r="N31">
        <v>6</v>
      </c>
      <c r="O31">
        <f t="shared" si="3"/>
        <v>689</v>
      </c>
      <c r="Q31">
        <f t="shared" si="17"/>
        <v>25</v>
      </c>
      <c r="R31">
        <f t="shared" si="17"/>
        <v>-58</v>
      </c>
      <c r="S31">
        <f t="shared" si="17"/>
        <v>3</v>
      </c>
      <c r="T31">
        <f t="shared" si="17"/>
        <v>32</v>
      </c>
      <c r="U31">
        <f t="shared" si="17"/>
        <v>5</v>
      </c>
      <c r="V31">
        <f t="shared" si="17"/>
        <v>7</v>
      </c>
      <c r="X31" s="1">
        <f t="shared" si="4"/>
        <v>0.59482758620689657</v>
      </c>
      <c r="Y31" s="1">
        <f t="shared" si="5"/>
        <v>0.33189655172413796</v>
      </c>
      <c r="Z31" s="1">
        <f t="shared" si="6"/>
        <v>5.7471264367816091E-3</v>
      </c>
      <c r="AA31" s="1">
        <f t="shared" si="7"/>
        <v>5.1724137931034482E-2</v>
      </c>
      <c r="AB31" s="1">
        <f t="shared" si="8"/>
        <v>1.5804597701149427E-2</v>
      </c>
      <c r="AD31" s="1">
        <f t="shared" si="9"/>
        <v>0.56458635703918725</v>
      </c>
      <c r="AE31" s="1">
        <f t="shared" si="10"/>
        <v>0.41944847605224966</v>
      </c>
      <c r="AF31" s="1">
        <f t="shared" si="11"/>
        <v>1.4513788098693759E-3</v>
      </c>
      <c r="AG31" s="1">
        <f t="shared" si="12"/>
        <v>5.8055152394775036E-3</v>
      </c>
      <c r="AH31" s="1">
        <f t="shared" si="13"/>
        <v>8.708272859216255E-3</v>
      </c>
      <c r="AJ31" s="2">
        <f t="shared" si="18"/>
        <v>3.0241229167709327E-2</v>
      </c>
      <c r="AK31" s="2">
        <f t="shared" si="18"/>
        <v>-8.7551924328111708E-2</v>
      </c>
      <c r="AL31" s="2">
        <f t="shared" si="18"/>
        <v>4.295747626912233E-3</v>
      </c>
      <c r="AM31" s="2">
        <f t="shared" si="18"/>
        <v>4.5918622691556978E-2</v>
      </c>
      <c r="AN31" s="2">
        <f t="shared" si="18"/>
        <v>7.0963248419331718E-3</v>
      </c>
      <c r="AP31" s="2">
        <f t="shared" si="15"/>
        <v>0.11779315349582103</v>
      </c>
    </row>
    <row r="32" spans="1:44" x14ac:dyDescent="0.2">
      <c r="A32" t="s">
        <v>26</v>
      </c>
      <c r="B32" t="s">
        <v>40</v>
      </c>
      <c r="C32">
        <v>890</v>
      </c>
      <c r="D32">
        <v>430</v>
      </c>
      <c r="E32">
        <v>5</v>
      </c>
      <c r="F32">
        <v>44</v>
      </c>
      <c r="G32">
        <v>28</v>
      </c>
      <c r="H32">
        <f t="shared" si="2"/>
        <v>1397</v>
      </c>
      <c r="J32">
        <v>798</v>
      </c>
      <c r="K32">
        <v>595</v>
      </c>
      <c r="L32">
        <v>4</v>
      </c>
      <c r="M32">
        <v>4</v>
      </c>
      <c r="N32">
        <v>6</v>
      </c>
      <c r="O32">
        <f t="shared" si="3"/>
        <v>1407</v>
      </c>
      <c r="Q32">
        <f t="shared" si="17"/>
        <v>92</v>
      </c>
      <c r="R32">
        <f t="shared" si="17"/>
        <v>-165</v>
      </c>
      <c r="S32">
        <f t="shared" si="17"/>
        <v>1</v>
      </c>
      <c r="T32">
        <f t="shared" si="17"/>
        <v>40</v>
      </c>
      <c r="U32">
        <f t="shared" si="17"/>
        <v>22</v>
      </c>
      <c r="V32">
        <f t="shared" si="17"/>
        <v>-10</v>
      </c>
      <c r="X32" s="1">
        <f t="shared" si="4"/>
        <v>0.63707945597709381</v>
      </c>
      <c r="Y32" s="1">
        <f t="shared" si="5"/>
        <v>0.30780243378668576</v>
      </c>
      <c r="Z32" s="1">
        <f t="shared" si="6"/>
        <v>3.5790980672870437E-3</v>
      </c>
      <c r="AA32" s="1">
        <f t="shared" si="7"/>
        <v>3.1496062992125984E-2</v>
      </c>
      <c r="AB32" s="1">
        <f t="shared" si="8"/>
        <v>2.0042949176807445E-2</v>
      </c>
      <c r="AD32" s="1">
        <f t="shared" si="9"/>
        <v>0.56716417910447758</v>
      </c>
      <c r="AE32" s="1">
        <f t="shared" si="10"/>
        <v>0.4228855721393035</v>
      </c>
      <c r="AF32" s="1">
        <f t="shared" si="11"/>
        <v>2.8429282160625444E-3</v>
      </c>
      <c r="AG32" s="1">
        <f t="shared" si="12"/>
        <v>2.8429282160625444E-3</v>
      </c>
      <c r="AH32" s="1">
        <f t="shared" si="13"/>
        <v>4.2643923240938165E-3</v>
      </c>
      <c r="AJ32" s="2">
        <f t="shared" si="18"/>
        <v>6.9915276872616228E-2</v>
      </c>
      <c r="AK32" s="2">
        <f t="shared" si="18"/>
        <v>-0.11508313835261774</v>
      </c>
      <c r="AL32" s="2">
        <f t="shared" si="18"/>
        <v>7.3616985122449937E-4</v>
      </c>
      <c r="AM32" s="2">
        <f t="shared" si="18"/>
        <v>2.8653134776063439E-2</v>
      </c>
      <c r="AN32" s="2">
        <f t="shared" si="18"/>
        <v>1.5778556852713628E-2</v>
      </c>
      <c r="AP32" s="2">
        <f t="shared" si="15"/>
        <v>0.18499841522523397</v>
      </c>
    </row>
    <row r="33" spans="1:42" x14ac:dyDescent="0.2">
      <c r="A33" t="s">
        <v>27</v>
      </c>
      <c r="B33" t="s">
        <v>41</v>
      </c>
      <c r="C33">
        <v>442</v>
      </c>
      <c r="D33">
        <v>305</v>
      </c>
      <c r="E33">
        <v>3</v>
      </c>
      <c r="F33">
        <v>38</v>
      </c>
      <c r="G33">
        <v>8</v>
      </c>
      <c r="H33">
        <f t="shared" si="2"/>
        <v>796</v>
      </c>
      <c r="J33">
        <v>311</v>
      </c>
      <c r="K33">
        <v>464</v>
      </c>
      <c r="L33">
        <v>2</v>
      </c>
      <c r="M33">
        <v>6</v>
      </c>
      <c r="N33">
        <v>2</v>
      </c>
      <c r="O33">
        <f t="shared" si="3"/>
        <v>785</v>
      </c>
      <c r="Q33">
        <f t="shared" si="17"/>
        <v>131</v>
      </c>
      <c r="R33">
        <f t="shared" si="17"/>
        <v>-159</v>
      </c>
      <c r="S33">
        <f t="shared" si="17"/>
        <v>1</v>
      </c>
      <c r="T33">
        <f t="shared" si="17"/>
        <v>32</v>
      </c>
      <c r="U33">
        <f t="shared" si="17"/>
        <v>6</v>
      </c>
      <c r="V33">
        <f t="shared" si="17"/>
        <v>11</v>
      </c>
      <c r="X33" s="1">
        <f t="shared" si="4"/>
        <v>0.55527638190954776</v>
      </c>
      <c r="Y33" s="1">
        <f t="shared" si="5"/>
        <v>0.38316582914572866</v>
      </c>
      <c r="Z33" s="1">
        <f t="shared" si="6"/>
        <v>3.7688442211055275E-3</v>
      </c>
      <c r="AA33" s="1">
        <f t="shared" si="7"/>
        <v>4.7738693467336682E-2</v>
      </c>
      <c r="AB33" s="1">
        <f t="shared" si="8"/>
        <v>1.0050251256281407E-2</v>
      </c>
      <c r="AD33" s="1">
        <f t="shared" si="9"/>
        <v>0.39617834394904461</v>
      </c>
      <c r="AE33" s="1">
        <f t="shared" si="10"/>
        <v>0.59108280254777068</v>
      </c>
      <c r="AF33" s="1">
        <f t="shared" si="11"/>
        <v>2.5477707006369425E-3</v>
      </c>
      <c r="AG33" s="1">
        <f t="shared" si="12"/>
        <v>7.6433121019108281E-3</v>
      </c>
      <c r="AH33" s="1">
        <f t="shared" si="13"/>
        <v>2.5477707006369425E-3</v>
      </c>
      <c r="AJ33" s="2">
        <f t="shared" si="18"/>
        <v>0.15909803796050315</v>
      </c>
      <c r="AK33" s="2">
        <f t="shared" si="18"/>
        <v>-0.20791697340204202</v>
      </c>
      <c r="AL33" s="2">
        <f t="shared" si="18"/>
        <v>1.2210735204685849E-3</v>
      </c>
      <c r="AM33" s="2">
        <f t="shared" si="18"/>
        <v>4.0095381365425856E-2</v>
      </c>
      <c r="AN33" s="2">
        <f t="shared" si="18"/>
        <v>7.5024805556444651E-3</v>
      </c>
      <c r="AP33" s="2">
        <f t="shared" si="15"/>
        <v>0.36701501136254516</v>
      </c>
    </row>
    <row r="34" spans="1:42" x14ac:dyDescent="0.2">
      <c r="A34" t="s">
        <v>28</v>
      </c>
      <c r="B34" t="s">
        <v>42</v>
      </c>
      <c r="C34">
        <v>801</v>
      </c>
      <c r="D34">
        <v>592</v>
      </c>
      <c r="E34">
        <v>4</v>
      </c>
      <c r="F34">
        <v>50</v>
      </c>
      <c r="G34">
        <v>28</v>
      </c>
      <c r="H34">
        <f t="shared" si="2"/>
        <v>1475</v>
      </c>
      <c r="J34">
        <v>629</v>
      </c>
      <c r="K34">
        <v>859</v>
      </c>
      <c r="L34">
        <v>2</v>
      </c>
      <c r="M34">
        <v>9</v>
      </c>
      <c r="N34">
        <v>10</v>
      </c>
      <c r="O34">
        <f t="shared" si="3"/>
        <v>1509</v>
      </c>
      <c r="Q34">
        <f t="shared" si="17"/>
        <v>172</v>
      </c>
      <c r="R34">
        <f t="shared" si="17"/>
        <v>-267</v>
      </c>
      <c r="S34">
        <f t="shared" si="17"/>
        <v>2</v>
      </c>
      <c r="T34">
        <f t="shared" si="17"/>
        <v>41</v>
      </c>
      <c r="U34">
        <f t="shared" si="17"/>
        <v>18</v>
      </c>
      <c r="V34">
        <f t="shared" si="17"/>
        <v>-34</v>
      </c>
      <c r="X34" s="1">
        <f t="shared" si="4"/>
        <v>0.54305084745762711</v>
      </c>
      <c r="Y34" s="1">
        <f t="shared" si="5"/>
        <v>0.40135593220338983</v>
      </c>
      <c r="Z34" s="1">
        <f t="shared" si="6"/>
        <v>2.7118644067796612E-3</v>
      </c>
      <c r="AA34" s="1">
        <f t="shared" si="7"/>
        <v>3.3898305084745763E-2</v>
      </c>
      <c r="AB34" s="1">
        <f t="shared" si="8"/>
        <v>1.8983050847457626E-2</v>
      </c>
      <c r="AD34" s="1">
        <f t="shared" si="9"/>
        <v>0.41683233929754804</v>
      </c>
      <c r="AE34" s="1">
        <f t="shared" si="10"/>
        <v>0.56925115970841622</v>
      </c>
      <c r="AF34" s="1">
        <f t="shared" si="11"/>
        <v>1.3253810470510272E-3</v>
      </c>
      <c r="AG34" s="1">
        <f t="shared" si="12"/>
        <v>5.9642147117296221E-3</v>
      </c>
      <c r="AH34" s="1">
        <f t="shared" si="13"/>
        <v>6.6269052352551355E-3</v>
      </c>
      <c r="AJ34" s="2">
        <f t="shared" si="18"/>
        <v>0.12621850816007907</v>
      </c>
      <c r="AK34" s="2">
        <f t="shared" si="18"/>
        <v>-0.16789522750502639</v>
      </c>
      <c r="AL34" s="2">
        <f t="shared" si="18"/>
        <v>1.386483359728634E-3</v>
      </c>
      <c r="AM34" s="2">
        <f t="shared" si="18"/>
        <v>2.7934090373016141E-2</v>
      </c>
      <c r="AN34" s="2">
        <f t="shared" si="18"/>
        <v>1.2356145612202491E-2</v>
      </c>
      <c r="AP34" s="2">
        <f t="shared" si="15"/>
        <v>0.29411373566510546</v>
      </c>
    </row>
    <row r="35" spans="1:42" x14ac:dyDescent="0.2">
      <c r="A35" t="s">
        <v>29</v>
      </c>
      <c r="B35" t="s">
        <v>43</v>
      </c>
      <c r="C35">
        <v>979</v>
      </c>
      <c r="D35">
        <v>592</v>
      </c>
      <c r="E35">
        <v>9</v>
      </c>
      <c r="F35">
        <v>73</v>
      </c>
      <c r="G35">
        <v>35</v>
      </c>
      <c r="H35">
        <f t="shared" si="2"/>
        <v>1688</v>
      </c>
      <c r="J35">
        <v>736</v>
      </c>
      <c r="K35">
        <v>847</v>
      </c>
      <c r="L35">
        <v>2</v>
      </c>
      <c r="M35">
        <v>13</v>
      </c>
      <c r="N35">
        <v>15</v>
      </c>
      <c r="O35">
        <f t="shared" si="3"/>
        <v>1613</v>
      </c>
      <c r="Q35">
        <f t="shared" si="17"/>
        <v>243</v>
      </c>
      <c r="R35">
        <f t="shared" si="17"/>
        <v>-255</v>
      </c>
      <c r="S35">
        <f t="shared" si="17"/>
        <v>7</v>
      </c>
      <c r="T35">
        <f t="shared" si="17"/>
        <v>60</v>
      </c>
      <c r="U35">
        <f t="shared" si="17"/>
        <v>20</v>
      </c>
      <c r="V35">
        <f t="shared" si="17"/>
        <v>75</v>
      </c>
      <c r="X35" s="1">
        <f t="shared" si="4"/>
        <v>0.57997630331753558</v>
      </c>
      <c r="Y35" s="1">
        <f t="shared" si="5"/>
        <v>0.35071090047393366</v>
      </c>
      <c r="Z35" s="1">
        <f t="shared" si="6"/>
        <v>5.3317535545023701E-3</v>
      </c>
      <c r="AA35" s="1">
        <f t="shared" si="7"/>
        <v>4.3246445497630334E-2</v>
      </c>
      <c r="AB35" s="1">
        <f t="shared" si="8"/>
        <v>2.0734597156398103E-2</v>
      </c>
      <c r="AD35" s="1">
        <f t="shared" si="9"/>
        <v>0.45629262244265345</v>
      </c>
      <c r="AE35" s="1">
        <f t="shared" si="10"/>
        <v>0.52510849349039057</v>
      </c>
      <c r="AF35" s="1">
        <f t="shared" si="11"/>
        <v>1.2399256044637321E-3</v>
      </c>
      <c r="AG35" s="1">
        <f t="shared" si="12"/>
        <v>8.0595164290142591E-3</v>
      </c>
      <c r="AH35" s="1">
        <f t="shared" si="13"/>
        <v>9.299442033477991E-3</v>
      </c>
      <c r="AJ35" s="2">
        <f t="shared" si="18"/>
        <v>0.12368368087488213</v>
      </c>
      <c r="AK35" s="2">
        <f t="shared" si="18"/>
        <v>-0.17439759301645691</v>
      </c>
      <c r="AL35" s="2">
        <f t="shared" si="18"/>
        <v>4.0918279500386382E-3</v>
      </c>
      <c r="AM35" s="2">
        <f t="shared" si="18"/>
        <v>3.5186929068616077E-2</v>
      </c>
      <c r="AN35" s="2">
        <f t="shared" si="18"/>
        <v>1.1435155122920112E-2</v>
      </c>
      <c r="AP35" s="2">
        <f t="shared" si="15"/>
        <v>0.29808127389133904</v>
      </c>
    </row>
    <row r="36" spans="1:42" x14ac:dyDescent="0.2">
      <c r="A36" t="s">
        <v>30</v>
      </c>
      <c r="B36" t="s">
        <v>45</v>
      </c>
      <c r="C36">
        <v>1048</v>
      </c>
      <c r="D36">
        <v>743</v>
      </c>
      <c r="E36">
        <v>9</v>
      </c>
      <c r="F36">
        <v>53</v>
      </c>
      <c r="G36">
        <v>31</v>
      </c>
      <c r="H36">
        <f t="shared" si="2"/>
        <v>1884</v>
      </c>
      <c r="J36">
        <v>845</v>
      </c>
      <c r="K36">
        <v>997</v>
      </c>
      <c r="L36">
        <v>6</v>
      </c>
      <c r="M36">
        <v>15</v>
      </c>
      <c r="N36">
        <v>10</v>
      </c>
      <c r="O36">
        <f t="shared" si="3"/>
        <v>1873</v>
      </c>
      <c r="Q36">
        <f t="shared" si="17"/>
        <v>203</v>
      </c>
      <c r="R36">
        <f t="shared" si="17"/>
        <v>-254</v>
      </c>
      <c r="S36">
        <f t="shared" si="17"/>
        <v>3</v>
      </c>
      <c r="T36">
        <f t="shared" si="17"/>
        <v>38</v>
      </c>
      <c r="U36">
        <f t="shared" si="17"/>
        <v>21</v>
      </c>
      <c r="V36">
        <f t="shared" si="17"/>
        <v>11</v>
      </c>
      <c r="X36" s="1">
        <f t="shared" si="4"/>
        <v>0.5562632696390658</v>
      </c>
      <c r="Y36" s="1">
        <f t="shared" si="5"/>
        <v>0.39437367303609344</v>
      </c>
      <c r="Z36" s="1">
        <f t="shared" si="6"/>
        <v>4.7770700636942673E-3</v>
      </c>
      <c r="AA36" s="1">
        <f t="shared" si="7"/>
        <v>2.8131634819532909E-2</v>
      </c>
      <c r="AB36" s="1">
        <f t="shared" si="8"/>
        <v>1.6454352441613588E-2</v>
      </c>
      <c r="AD36" s="1">
        <f t="shared" si="9"/>
        <v>0.45114789108382275</v>
      </c>
      <c r="AE36" s="1">
        <f t="shared" si="10"/>
        <v>0.53230112119594231</v>
      </c>
      <c r="AF36" s="1">
        <f t="shared" si="11"/>
        <v>3.2034169781099838E-3</v>
      </c>
      <c r="AG36" s="1">
        <f t="shared" si="12"/>
        <v>8.0085424452749597E-3</v>
      </c>
      <c r="AH36" s="1">
        <f t="shared" si="13"/>
        <v>5.3390282968499734E-3</v>
      </c>
      <c r="AJ36" s="2">
        <f t="shared" si="18"/>
        <v>0.10511537855524306</v>
      </c>
      <c r="AK36" s="2">
        <f t="shared" si="18"/>
        <v>-0.13792744815984886</v>
      </c>
      <c r="AL36" s="2">
        <f t="shared" si="18"/>
        <v>1.5736530855842835E-3</v>
      </c>
      <c r="AM36" s="2">
        <f t="shared" si="18"/>
        <v>2.012309237425795E-2</v>
      </c>
      <c r="AN36" s="2">
        <f t="shared" si="18"/>
        <v>1.1115324144763614E-2</v>
      </c>
      <c r="AP36" s="2">
        <f t="shared" si="15"/>
        <v>0.24304282671509192</v>
      </c>
    </row>
    <row r="37" spans="1:42" x14ac:dyDescent="0.2">
      <c r="A37" t="s">
        <v>31</v>
      </c>
      <c r="B37" t="s">
        <v>46</v>
      </c>
      <c r="C37">
        <v>216</v>
      </c>
      <c r="D37">
        <v>121</v>
      </c>
      <c r="E37">
        <v>2</v>
      </c>
      <c r="F37">
        <v>14</v>
      </c>
      <c r="G37">
        <v>7</v>
      </c>
      <c r="H37">
        <f t="shared" si="2"/>
        <v>360</v>
      </c>
      <c r="J37">
        <v>141</v>
      </c>
      <c r="K37">
        <v>210</v>
      </c>
      <c r="L37">
        <v>1</v>
      </c>
      <c r="M37">
        <v>2</v>
      </c>
      <c r="N37">
        <v>5</v>
      </c>
      <c r="O37">
        <f t="shared" si="3"/>
        <v>359</v>
      </c>
      <c r="Q37">
        <f t="shared" si="17"/>
        <v>75</v>
      </c>
      <c r="R37">
        <f t="shared" si="17"/>
        <v>-89</v>
      </c>
      <c r="S37">
        <f t="shared" si="17"/>
        <v>1</v>
      </c>
      <c r="T37">
        <f t="shared" si="17"/>
        <v>12</v>
      </c>
      <c r="U37">
        <f t="shared" si="17"/>
        <v>2</v>
      </c>
      <c r="V37">
        <f t="shared" si="17"/>
        <v>1</v>
      </c>
      <c r="X37" s="1">
        <f t="shared" si="4"/>
        <v>0.6</v>
      </c>
      <c r="Y37" s="1">
        <f t="shared" si="5"/>
        <v>0.33611111111111114</v>
      </c>
      <c r="Z37" s="1">
        <f t="shared" si="6"/>
        <v>5.5555555555555558E-3</v>
      </c>
      <c r="AA37" s="1">
        <f t="shared" si="7"/>
        <v>3.888888888888889E-2</v>
      </c>
      <c r="AB37" s="1">
        <f t="shared" si="8"/>
        <v>1.9444444444444445E-2</v>
      </c>
      <c r="AD37" s="1">
        <f t="shared" si="9"/>
        <v>0.39275766016713093</v>
      </c>
      <c r="AE37" s="1">
        <f t="shared" si="10"/>
        <v>0.58495821727019504</v>
      </c>
      <c r="AF37" s="1">
        <f t="shared" si="11"/>
        <v>2.7855153203342618E-3</v>
      </c>
      <c r="AG37" s="1">
        <f t="shared" si="12"/>
        <v>5.5710306406685237E-3</v>
      </c>
      <c r="AH37" s="1">
        <f t="shared" si="13"/>
        <v>1.3927576601671309E-2</v>
      </c>
      <c r="AJ37" s="2">
        <f t="shared" si="18"/>
        <v>0.20724233983286905</v>
      </c>
      <c r="AK37" s="2">
        <f t="shared" si="18"/>
        <v>-0.2488471061590839</v>
      </c>
      <c r="AL37" s="2">
        <f t="shared" si="18"/>
        <v>2.7700402352212939E-3</v>
      </c>
      <c r="AM37" s="2">
        <f t="shared" si="18"/>
        <v>3.3317858248220367E-2</v>
      </c>
      <c r="AN37" s="2">
        <f t="shared" si="18"/>
        <v>5.516867842773136E-3</v>
      </c>
      <c r="AP37" s="2">
        <f t="shared" si="15"/>
        <v>0.45608944599195295</v>
      </c>
    </row>
    <row r="38" spans="1:42" x14ac:dyDescent="0.2">
      <c r="A38" t="s">
        <v>32</v>
      </c>
      <c r="B38" t="s">
        <v>44</v>
      </c>
      <c r="C38">
        <v>787</v>
      </c>
      <c r="D38">
        <v>495</v>
      </c>
      <c r="E38">
        <v>4</v>
      </c>
      <c r="F38">
        <v>57</v>
      </c>
      <c r="G38">
        <v>20</v>
      </c>
      <c r="H38">
        <f t="shared" si="2"/>
        <v>1363</v>
      </c>
      <c r="J38">
        <v>775</v>
      </c>
      <c r="K38">
        <v>630</v>
      </c>
      <c r="L38">
        <v>4</v>
      </c>
      <c r="M38">
        <v>12</v>
      </c>
      <c r="N38">
        <v>4</v>
      </c>
      <c r="O38">
        <f t="shared" si="3"/>
        <v>1425</v>
      </c>
      <c r="Q38">
        <f t="shared" si="17"/>
        <v>12</v>
      </c>
      <c r="R38">
        <f t="shared" si="17"/>
        <v>-135</v>
      </c>
      <c r="S38">
        <f t="shared" si="17"/>
        <v>0</v>
      </c>
      <c r="T38">
        <f t="shared" si="17"/>
        <v>45</v>
      </c>
      <c r="U38">
        <f t="shared" si="17"/>
        <v>16</v>
      </c>
      <c r="V38">
        <f t="shared" si="17"/>
        <v>-62</v>
      </c>
      <c r="X38" s="1">
        <f t="shared" si="4"/>
        <v>0.57740278796771827</v>
      </c>
      <c r="Y38" s="1">
        <f t="shared" si="5"/>
        <v>0.36316947909024211</v>
      </c>
      <c r="Z38" s="1">
        <f t="shared" si="6"/>
        <v>2.93470286133529E-3</v>
      </c>
      <c r="AA38" s="1">
        <f t="shared" si="7"/>
        <v>4.1819515774027878E-2</v>
      </c>
      <c r="AB38" s="1">
        <f t="shared" si="8"/>
        <v>1.4673514306676448E-2</v>
      </c>
      <c r="AD38" s="1">
        <f t="shared" si="9"/>
        <v>0.54385964912280704</v>
      </c>
      <c r="AE38" s="1">
        <f t="shared" si="10"/>
        <v>0.44210526315789472</v>
      </c>
      <c r="AF38" s="1">
        <f t="shared" si="11"/>
        <v>2.8070175438596489E-3</v>
      </c>
      <c r="AG38" s="1">
        <f t="shared" si="12"/>
        <v>8.4210526315789472E-3</v>
      </c>
      <c r="AH38" s="1">
        <f t="shared" si="13"/>
        <v>2.8070175438596489E-3</v>
      </c>
      <c r="AJ38" s="2">
        <f t="shared" si="18"/>
        <v>3.3543138844911224E-2</v>
      </c>
      <c r="AK38" s="2">
        <f t="shared" si="18"/>
        <v>-7.8935784067652615E-2</v>
      </c>
      <c r="AL38" s="2">
        <f t="shared" si="18"/>
        <v>1.2768531747564104E-4</v>
      </c>
      <c r="AM38" s="2">
        <f t="shared" si="18"/>
        <v>3.3398463142448931E-2</v>
      </c>
      <c r="AN38" s="2">
        <f t="shared" si="18"/>
        <v>1.18664967628168E-2</v>
      </c>
      <c r="AP38" s="2">
        <f t="shared" si="15"/>
        <v>0.11247892291256384</v>
      </c>
    </row>
    <row r="39" spans="1:42" x14ac:dyDescent="0.2">
      <c r="A39" t="s">
        <v>57</v>
      </c>
      <c r="C39">
        <f>SUM(C4:C38)</f>
        <v>23460</v>
      </c>
      <c r="D39">
        <f t="shared" ref="D39:H39" si="19">SUM(D4:D38)</f>
        <v>22850</v>
      </c>
      <c r="E39">
        <f t="shared" si="19"/>
        <v>379</v>
      </c>
      <c r="F39">
        <f t="shared" si="19"/>
        <v>2013</v>
      </c>
      <c r="G39">
        <f t="shared" si="19"/>
        <v>1019</v>
      </c>
      <c r="H39">
        <f t="shared" si="19"/>
        <v>49721</v>
      </c>
      <c r="J39">
        <f>SUM(J4:J38)</f>
        <v>21280</v>
      </c>
      <c r="K39">
        <f t="shared" ref="K39:O39" si="20">SUM(K4:K38)</f>
        <v>28768</v>
      </c>
      <c r="L39">
        <f t="shared" si="20"/>
        <v>111</v>
      </c>
      <c r="M39">
        <f t="shared" si="20"/>
        <v>438</v>
      </c>
      <c r="N39">
        <f t="shared" si="20"/>
        <v>297</v>
      </c>
      <c r="O39">
        <f t="shared" si="20"/>
        <v>50894</v>
      </c>
      <c r="Q39">
        <f>C39-J39</f>
        <v>2180</v>
      </c>
      <c r="R39">
        <f t="shared" si="17"/>
        <v>-5918</v>
      </c>
      <c r="S39">
        <f t="shared" si="17"/>
        <v>268</v>
      </c>
      <c r="T39">
        <f t="shared" si="17"/>
        <v>1575</v>
      </c>
      <c r="U39">
        <f t="shared" si="17"/>
        <v>722</v>
      </c>
      <c r="V39">
        <f t="shared" si="17"/>
        <v>-1173</v>
      </c>
      <c r="X39" s="1">
        <f t="shared" si="4"/>
        <v>0.47183282717564007</v>
      </c>
      <c r="Y39" s="1">
        <f t="shared" si="5"/>
        <v>0.45956436918002452</v>
      </c>
      <c r="Z39" s="1">
        <f t="shared" si="6"/>
        <v>7.6225337382594882E-3</v>
      </c>
      <c r="AA39" s="1">
        <f t="shared" si="7"/>
        <v>4.0485911385531266E-2</v>
      </c>
      <c r="AB39" s="1">
        <f t="shared" si="8"/>
        <v>2.0494358520544639E-2</v>
      </c>
      <c r="AD39" s="1">
        <f t="shared" si="9"/>
        <v>0.41812394388336543</v>
      </c>
      <c r="AE39" s="1">
        <f t="shared" si="10"/>
        <v>0.56525327150548199</v>
      </c>
      <c r="AF39" s="1">
        <f t="shared" si="11"/>
        <v>2.1810036546547726E-3</v>
      </c>
      <c r="AG39" s="1">
        <f t="shared" si="12"/>
        <v>8.6061225291782922E-3</v>
      </c>
      <c r="AH39" s="1">
        <f t="shared" si="13"/>
        <v>5.8356584273195266E-3</v>
      </c>
      <c r="AJ39" s="2">
        <f t="shared" si="18"/>
        <v>5.3708883292274634E-2</v>
      </c>
      <c r="AK39" s="2">
        <f t="shared" si="18"/>
        <v>-0.10568890232545747</v>
      </c>
      <c r="AL39" s="2">
        <f t="shared" si="18"/>
        <v>5.4415300836047151E-3</v>
      </c>
      <c r="AM39" s="2">
        <f t="shared" si="18"/>
        <v>3.1879788856352974E-2</v>
      </c>
      <c r="AN39" s="2">
        <f t="shared" si="18"/>
        <v>1.4658700093225112E-2</v>
      </c>
      <c r="AP39" s="2">
        <f t="shared" si="15"/>
        <v>0.1593977856177321</v>
      </c>
    </row>
    <row r="43" spans="1:42" x14ac:dyDescent="0.2">
      <c r="D43" t="s">
        <v>68</v>
      </c>
      <c r="E43" t="s">
        <v>69</v>
      </c>
      <c r="F43" t="s">
        <v>50</v>
      </c>
      <c r="G43" t="s">
        <v>51</v>
      </c>
      <c r="H43" t="s">
        <v>52</v>
      </c>
      <c r="I43" t="s">
        <v>57</v>
      </c>
    </row>
    <row r="44" spans="1:42" x14ac:dyDescent="0.2">
      <c r="C44">
        <v>2016</v>
      </c>
      <c r="D44">
        <v>23460</v>
      </c>
      <c r="E44">
        <v>22850</v>
      </c>
      <c r="F44">
        <v>379</v>
      </c>
      <c r="G44">
        <v>2013</v>
      </c>
      <c r="H44">
        <v>1019</v>
      </c>
      <c r="I44">
        <v>49721</v>
      </c>
    </row>
    <row r="45" spans="1:42" x14ac:dyDescent="0.2">
      <c r="C45" s="3">
        <v>20.16</v>
      </c>
      <c r="D45">
        <v>0.47183282717564007</v>
      </c>
      <c r="E45">
        <v>0.45956436918002452</v>
      </c>
      <c r="F45">
        <v>7.6225337382594882E-3</v>
      </c>
      <c r="G45">
        <v>4.0485911385531266E-2</v>
      </c>
      <c r="H45">
        <v>2.0494358520544639E-2</v>
      </c>
    </row>
    <row r="46" spans="1:42" x14ac:dyDescent="0.2">
      <c r="C46">
        <v>2012</v>
      </c>
      <c r="D46">
        <v>21280</v>
      </c>
      <c r="E46">
        <v>28768</v>
      </c>
      <c r="F46">
        <v>111</v>
      </c>
      <c r="G46">
        <v>438</v>
      </c>
      <c r="H46">
        <v>297</v>
      </c>
      <c r="I46">
        <v>50894</v>
      </c>
    </row>
    <row r="47" spans="1:42" x14ac:dyDescent="0.2">
      <c r="C47" s="3">
        <v>20.12</v>
      </c>
      <c r="D47">
        <v>0.41812394388336543</v>
      </c>
      <c r="E47">
        <v>0.56525327150548199</v>
      </c>
      <c r="F47">
        <v>2.1810036546547726E-3</v>
      </c>
      <c r="G47">
        <v>8.6061225291782922E-3</v>
      </c>
      <c r="H47">
        <v>5.8356584273195266E-3</v>
      </c>
    </row>
    <row r="48" spans="1:42" x14ac:dyDescent="0.2">
      <c r="C48" t="s">
        <v>70</v>
      </c>
      <c r="D48">
        <v>2180</v>
      </c>
      <c r="E48">
        <v>-5918</v>
      </c>
      <c r="F48">
        <v>268</v>
      </c>
      <c r="G48">
        <v>1575</v>
      </c>
      <c r="H48">
        <v>722</v>
      </c>
      <c r="I48">
        <v>-1173</v>
      </c>
    </row>
    <row r="49" spans="3:9" x14ac:dyDescent="0.2">
      <c r="C49" t="s">
        <v>71</v>
      </c>
      <c r="D49">
        <v>5.3708883292274634E-2</v>
      </c>
      <c r="E49">
        <v>-0.10568890232545747</v>
      </c>
      <c r="F49">
        <v>5.4415300836047151E-3</v>
      </c>
      <c r="G49">
        <v>3.1879788856352974E-2</v>
      </c>
      <c r="H49">
        <v>1.4658700093225112E-2</v>
      </c>
    </row>
    <row r="51" spans="3:9" x14ac:dyDescent="0.2">
      <c r="D51" s="4">
        <v>2016</v>
      </c>
      <c r="E51" s="5">
        <v>20.16</v>
      </c>
      <c r="F51" s="4">
        <v>2012</v>
      </c>
      <c r="G51" s="5">
        <v>20.12</v>
      </c>
      <c r="H51" s="4" t="s">
        <v>70</v>
      </c>
      <c r="I51" s="4" t="s">
        <v>71</v>
      </c>
    </row>
    <row r="52" spans="3:9" x14ac:dyDescent="0.2">
      <c r="C52" t="s">
        <v>68</v>
      </c>
      <c r="D52" s="6">
        <v>23460</v>
      </c>
      <c r="E52" s="1">
        <v>0.47183282717564007</v>
      </c>
      <c r="F52" s="6">
        <v>21280</v>
      </c>
      <c r="G52" s="1">
        <v>0.41812394388336543</v>
      </c>
      <c r="H52" s="6">
        <v>2180</v>
      </c>
      <c r="I52" s="1">
        <v>5.3708883292274634E-2</v>
      </c>
    </row>
    <row r="53" spans="3:9" x14ac:dyDescent="0.2">
      <c r="C53" t="s">
        <v>69</v>
      </c>
      <c r="D53" s="6">
        <v>22850</v>
      </c>
      <c r="E53" s="1">
        <v>0.45956436918002452</v>
      </c>
      <c r="F53" s="6">
        <v>28768</v>
      </c>
      <c r="G53" s="1">
        <v>0.56525327150548199</v>
      </c>
      <c r="H53" s="6">
        <v>-5918</v>
      </c>
      <c r="I53" s="1">
        <v>-0.10568890232545747</v>
      </c>
    </row>
    <row r="54" spans="3:9" x14ac:dyDescent="0.2">
      <c r="C54" t="s">
        <v>50</v>
      </c>
      <c r="D54">
        <v>379</v>
      </c>
      <c r="E54" s="1">
        <v>7.6225337382594882E-3</v>
      </c>
      <c r="F54">
        <v>111</v>
      </c>
      <c r="G54" s="1">
        <v>2.1810036546547726E-3</v>
      </c>
      <c r="H54">
        <v>268</v>
      </c>
      <c r="I54" s="1">
        <v>5.4415300836047151E-3</v>
      </c>
    </row>
    <row r="55" spans="3:9" x14ac:dyDescent="0.2">
      <c r="C55" t="s">
        <v>51</v>
      </c>
      <c r="D55" s="6">
        <v>2013</v>
      </c>
      <c r="E55" s="1">
        <v>4.0485911385531266E-2</v>
      </c>
      <c r="F55">
        <v>438</v>
      </c>
      <c r="G55" s="1">
        <v>8.6061225291782922E-3</v>
      </c>
      <c r="H55" s="6">
        <v>1575</v>
      </c>
      <c r="I55" s="1">
        <v>3.1879788856352974E-2</v>
      </c>
    </row>
    <row r="56" spans="3:9" x14ac:dyDescent="0.2">
      <c r="C56" t="s">
        <v>52</v>
      </c>
      <c r="D56" s="6">
        <v>1019</v>
      </c>
      <c r="E56" s="1">
        <v>2.0494358520544639E-2</v>
      </c>
      <c r="F56">
        <v>297</v>
      </c>
      <c r="G56" s="1">
        <v>5.8356584273195266E-3</v>
      </c>
      <c r="H56">
        <v>722</v>
      </c>
      <c r="I56" s="1">
        <v>1.4658700093225112E-2</v>
      </c>
    </row>
    <row r="57" spans="3:9" x14ac:dyDescent="0.2">
      <c r="C57" t="s">
        <v>57</v>
      </c>
      <c r="D57" s="6">
        <v>49721</v>
      </c>
      <c r="F57" s="6">
        <v>50894</v>
      </c>
      <c r="H57" s="6">
        <v>-1173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 Map</vt:lpstr>
      <vt:lpstr>Data</vt:lpstr>
      <vt:lpstr>Show</vt:lpstr>
      <vt:lpstr>Backup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2016-12-12T18:36:44Z</dcterms:created>
  <dcterms:modified xsi:type="dcterms:W3CDTF">2017-01-03T18:04:41Z</dcterms:modified>
</cp:coreProperties>
</file>